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ysingh\Box\Yash Chandigarh\"/>
    </mc:Choice>
  </mc:AlternateContent>
  <xr:revisionPtr revIDLastSave="0" documentId="8_{36A86294-DC73-4D81-B36E-A9725C9E1B3D}" xr6:coauthVersionLast="47" xr6:coauthVersionMax="47" xr10:uidLastSave="{00000000-0000-0000-0000-000000000000}"/>
  <bookViews>
    <workbookView xWindow="-110" yWindow="-110" windowWidth="19420" windowHeight="10420" tabRatio="737" firstSheet="2" activeTab="5" xr2:uid="{00000000-000D-0000-FFFF-FFFF00000000}"/>
  </bookViews>
  <sheets>
    <sheet name="Sources of Funding" sheetId="6" r:id="rId1"/>
    <sheet name="Pool wise Summary" sheetId="5" r:id="rId2"/>
    <sheet name="Annexure-1 Budgeting format" sheetId="4" r:id="rId3"/>
    <sheet name="Annexure_Untied Funds" sheetId="3" r:id="rId4"/>
    <sheet name="Annex brief 2024-26" sheetId="8" r:id="rId5"/>
    <sheet name="Annexure-1 NVHCP 2024-26" sheetId="7" r:id="rId6"/>
    <sheet name="HR calculations " sheetId="9" r:id="rId7"/>
  </sheets>
  <definedNames>
    <definedName name="_xlnm.Print_Area" localSheetId="2">'Annexure-1 Budgeting format'!$A$1:$U$89</definedName>
    <definedName name="_xlnm.Print_Area" localSheetId="5">'Annexure-1 NVHCP 2024-26'!$A$1:$W$12</definedName>
    <definedName name="_xlnm.Print_Titles" localSheetId="2">'Annexure-1 Budgeting format'!$4:$5</definedName>
    <definedName name="_xlnm.Print_Titles" localSheetId="5">'Annexure-1 NVHCP 2024-26'!$3:$4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" i="8" l="1"/>
  <c r="U7" i="7"/>
  <c r="U11" i="7"/>
  <c r="M87" i="4"/>
  <c r="U9" i="7"/>
  <c r="U87" i="4"/>
  <c r="M6" i="8"/>
  <c r="T7" i="7" l="1"/>
  <c r="U86" i="4"/>
  <c r="U5" i="7"/>
  <c r="K12" i="9" l="1"/>
  <c r="M12" i="9" s="1"/>
  <c r="J12" i="9"/>
  <c r="L12" i="9" s="1"/>
  <c r="N12" i="9" s="1"/>
  <c r="K11" i="9"/>
  <c r="M11" i="9" s="1"/>
  <c r="J11" i="9"/>
  <c r="L11" i="9" s="1"/>
  <c r="K10" i="9"/>
  <c r="M10" i="9" s="1"/>
  <c r="J10" i="9"/>
  <c r="L10" i="9" s="1"/>
  <c r="N10" i="9" s="1"/>
  <c r="K9" i="9"/>
  <c r="M9" i="9" s="1"/>
  <c r="J9" i="9"/>
  <c r="L9" i="9" s="1"/>
  <c r="K8" i="9"/>
  <c r="M8" i="9" s="1"/>
  <c r="J8" i="9"/>
  <c r="L8" i="9" s="1"/>
  <c r="N8" i="9" s="1"/>
  <c r="K7" i="9"/>
  <c r="M7" i="9" s="1"/>
  <c r="J7" i="9"/>
  <c r="L7" i="9" s="1"/>
  <c r="N7" i="9" s="1"/>
  <c r="K6" i="9"/>
  <c r="M6" i="9" s="1"/>
  <c r="J6" i="9"/>
  <c r="L6" i="9" s="1"/>
  <c r="N6" i="9" s="1"/>
  <c r="K5" i="9"/>
  <c r="M5" i="9" s="1"/>
  <c r="J5" i="9"/>
  <c r="L5" i="9" s="1"/>
  <c r="N5" i="9" s="1"/>
  <c r="T6" i="8"/>
  <c r="N11" i="9" l="1"/>
  <c r="N9" i="9"/>
  <c r="T87" i="4"/>
  <c r="T19" i="8" l="1"/>
  <c r="T18" i="8"/>
  <c r="T16" i="8"/>
  <c r="T8" i="8"/>
  <c r="T7" i="8"/>
  <c r="T5" i="8"/>
  <c r="U89" i="4" l="1"/>
  <c r="T20" i="8"/>
  <c r="T9" i="8"/>
  <c r="T9" i="7" l="1"/>
  <c r="T5" i="7"/>
  <c r="T11" i="7" l="1"/>
  <c r="T89" i="4" l="1"/>
  <c r="T86" i="4"/>
  <c r="Z210" i="4"/>
  <c r="Z211" i="4" s="1"/>
</calcChain>
</file>

<file path=xl/sharedStrings.xml><?xml version="1.0" encoding="utf-8"?>
<sst xmlns="http://schemas.openxmlformats.org/spreadsheetml/2006/main" count="557" uniqueCount="418">
  <si>
    <t>Sources of Funding</t>
  </si>
  <si>
    <t>Sl. No</t>
  </si>
  <si>
    <t>Heads</t>
  </si>
  <si>
    <t>Total Budget (in Cr)</t>
  </si>
  <si>
    <t>Area Specific Budget (in Cr)</t>
  </si>
  <si>
    <t>Infrastructure - Civil works (I&amp;C)</t>
  </si>
  <si>
    <t xml:space="preserve">Equipment </t>
  </si>
  <si>
    <t>Drugs</t>
  </si>
  <si>
    <t>Diagnostics</t>
  </si>
  <si>
    <t xml:space="preserve"> Training and Capacity building</t>
  </si>
  <si>
    <t>HR and ASHA</t>
  </si>
  <si>
    <t>IEC &amp; Printing</t>
  </si>
  <si>
    <t>Planning &amp;  M &amp; E</t>
  </si>
  <si>
    <t>Surveillance, Research, Review, Evaluation</t>
  </si>
  <si>
    <t>Others</t>
  </si>
  <si>
    <t>15 FC Grant through LBs</t>
  </si>
  <si>
    <t>PM-ABHIM</t>
  </si>
  <si>
    <t>State Government (health budget other than NHM, including Medical Education)</t>
  </si>
  <si>
    <t>Central Government (including Medical Education/ PMSSY/ Tertiary care programme/ Pharmacology etc.)</t>
  </si>
  <si>
    <t>NACO</t>
  </si>
  <si>
    <t>Ministry of AYUSH</t>
  </si>
  <si>
    <t>Ministry of Tribal Affairs</t>
  </si>
  <si>
    <t>Ministry of Minority Affairs</t>
  </si>
  <si>
    <t>Ministry of Social Justice and Empowerment</t>
  </si>
  <si>
    <t>Member of Parliament Local Area Development Scheme (MPLADS)</t>
  </si>
  <si>
    <t>Ministry of Development of North Eastern Region</t>
  </si>
  <si>
    <t>The Border Area Development Programme (BADP)</t>
  </si>
  <si>
    <t>District Mineral Foundation Fund</t>
  </si>
  <si>
    <t>Fund from Development partners</t>
  </si>
  <si>
    <t>Fund from CSR</t>
  </si>
  <si>
    <t>Fund for Aspirational Districts</t>
  </si>
  <si>
    <t>Any Other residual head (Please specify…)</t>
  </si>
  <si>
    <t>Poolwise summary</t>
  </si>
  <si>
    <t>Amount in Rs lakhs</t>
  </si>
  <si>
    <t>FY 2023-24</t>
  </si>
  <si>
    <t>Budget Proposed</t>
  </si>
  <si>
    <t>Budget Approved</t>
  </si>
  <si>
    <t xml:space="preserve">Total proposed amount </t>
  </si>
  <si>
    <t xml:space="preserve">Total approved amount </t>
  </si>
  <si>
    <t>Tribal Sub Plan</t>
  </si>
  <si>
    <t>SC Sub Plan</t>
  </si>
  <si>
    <t>General Sub Plan</t>
  </si>
  <si>
    <t>RCH Flexible Pool (including RI, IPPI, NIDDCP)</t>
  </si>
  <si>
    <t>NDCP Flexible Pool (RNTCP, NVHCP, NVBDCP, NLEP, IDSP, NRCP, PPCL)</t>
  </si>
  <si>
    <t>NCD Flexible Pool (NPCB&amp;VI, NMHP, NPHCE, NTCP, NPCDCS, PMNDP, NPPCCHH)</t>
  </si>
  <si>
    <t>NUHM Flexible Pool</t>
  </si>
  <si>
    <t>Health System Strengthening (HSS) under NRHM</t>
  </si>
  <si>
    <t>Total</t>
  </si>
  <si>
    <t>Pool</t>
  </si>
  <si>
    <t>FMR Code</t>
  </si>
  <si>
    <t>Programme/ Theme</t>
  </si>
  <si>
    <t>S.No.</t>
  </si>
  <si>
    <t>Scheme/ Activity</t>
  </si>
  <si>
    <t>DBT</t>
  </si>
  <si>
    <t>Equipment (Including Furniture, Excluding Computers)</t>
  </si>
  <si>
    <t>Drugs and supplies</t>
  </si>
  <si>
    <r>
      <rPr>
        <b/>
        <sz val="11"/>
        <color rgb="FF000000"/>
        <rFont val="Calibri"/>
        <family val="2"/>
      </rPr>
      <t xml:space="preserve">Diagnostics (Consumables, </t>
    </r>
    <r>
      <rPr>
        <b/>
        <sz val="11"/>
        <color theme="1"/>
        <rFont val="Calibri"/>
        <family val="2"/>
      </rPr>
      <t>PPP</t>
    </r>
    <r>
      <rPr>
        <b/>
        <sz val="11"/>
        <color rgb="FF000000"/>
        <rFont val="Calibri"/>
        <family val="2"/>
      </rPr>
      <t>, Sample Transport)</t>
    </r>
  </si>
  <si>
    <t xml:space="preserve"> Capacity building incl. training</t>
  </si>
  <si>
    <t>ASHA incentives</t>
  </si>
  <si>
    <t>Others including operating costs(OOC)</t>
  </si>
  <si>
    <t>Planning &amp; M&amp;E</t>
  </si>
  <si>
    <t>Surveillance, Research, Review, Evaluation (SRRE)</t>
  </si>
  <si>
    <t>State remarks</t>
  </si>
  <si>
    <t>Remarks of NPCC/ Ministry</t>
  </si>
  <si>
    <t>Old / ongoing work</t>
  </si>
  <si>
    <t>New Work</t>
  </si>
  <si>
    <r>
      <rPr>
        <b/>
        <sz val="11"/>
        <color rgb="FF000000"/>
        <rFont val="Calibri"/>
        <family val="2"/>
      </rPr>
      <t>Central supplies (Kind grants)</t>
    </r>
    <r>
      <rPr>
        <sz val="11"/>
        <color rgb="FF000000"/>
        <rFont val="Calibri"/>
        <family val="2"/>
      </rPr>
      <t xml:space="preserve"> (To be provided by the PDs)</t>
    </r>
  </si>
  <si>
    <t>Budget for Procurement done by States</t>
  </si>
  <si>
    <t>RCH.1</t>
  </si>
  <si>
    <t>Maternal Health</t>
  </si>
  <si>
    <t>Village Health &amp; Nutrition Day (VHND)</t>
  </si>
  <si>
    <t>Pregnancy Registration and Ante-Natal Checkups</t>
  </si>
  <si>
    <t>Janani Suraksha Yojana (JSY)</t>
  </si>
  <si>
    <t>Janani Shishu Suraksha Karyakram (JSSK) (excluding transport)</t>
  </si>
  <si>
    <t>Janani Shishu Suraksha Karyakram (JSSK) - transport</t>
  </si>
  <si>
    <t>Pradhan Mantri Surakshit Matritva Abhiyan (PMSMA)</t>
  </si>
  <si>
    <t>Surakshit Matritva Aashwasan (SUMAN)</t>
  </si>
  <si>
    <t>Midwifery</t>
  </si>
  <si>
    <t>Maternal Death Review</t>
  </si>
  <si>
    <t>Comprehensive Abortion Care</t>
  </si>
  <si>
    <t>MCH wings</t>
  </si>
  <si>
    <t>FRUs</t>
  </si>
  <si>
    <t>HDU/ICU - Maternal Health</t>
  </si>
  <si>
    <t>Labour Rooms (LDR + NBCCs)</t>
  </si>
  <si>
    <t>LaQshya</t>
  </si>
  <si>
    <t>Implementation of RCH Portal/ANMOL/MCTS</t>
  </si>
  <si>
    <t>Other MH Components</t>
  </si>
  <si>
    <t>State specific Initiatives and Innovations</t>
  </si>
  <si>
    <t>RCH.2</t>
  </si>
  <si>
    <t>PC &amp; PNDT Act</t>
  </si>
  <si>
    <t>Gender Based Violence &amp; Medico Legal Care For Survivors Victims of Sexual Violence</t>
  </si>
  <si>
    <t>RCH.3</t>
  </si>
  <si>
    <t>Child Health</t>
  </si>
  <si>
    <t>Rashtriya Bal Swasthya Karyakram (RBSK)</t>
  </si>
  <si>
    <t>RBSK at Facility Level including District Early Intervention Centers (DEIC)</t>
  </si>
  <si>
    <t>Community Based  Care - HBNC &amp; HBYC</t>
  </si>
  <si>
    <t>Facility Based New born Care</t>
  </si>
  <si>
    <t>Child Death Review</t>
  </si>
  <si>
    <t>SAANS</t>
  </si>
  <si>
    <t xml:space="preserve">Paediatric Care </t>
  </si>
  <si>
    <t>Other Child Health Components</t>
  </si>
  <si>
    <t>RCH.4</t>
  </si>
  <si>
    <t>Immunization</t>
  </si>
  <si>
    <t>Immunization including Mission Indradhanush</t>
  </si>
  <si>
    <t>Pulse polio Campaign</t>
  </si>
  <si>
    <t>eVIN Operational Cost</t>
  </si>
  <si>
    <t>RCH.5</t>
  </si>
  <si>
    <t>Adolescent Health</t>
  </si>
  <si>
    <t>Adolescent Friendly Health Clinics</t>
  </si>
  <si>
    <t>Weekly Iron Folic Supplement (WIFS)</t>
  </si>
  <si>
    <t>Menstrual Hygiene Scheme (MHS)</t>
  </si>
  <si>
    <t>Peer Educator Programme</t>
  </si>
  <si>
    <t>School Health And Wellness Program under Ayushman Bharat</t>
  </si>
  <si>
    <t>Other Adolescent Health Components</t>
  </si>
  <si>
    <t>RCH.6</t>
  </si>
  <si>
    <t>Family Planning</t>
  </si>
  <si>
    <t>Sterilization - Female</t>
  </si>
  <si>
    <t>Sterilization - Male</t>
  </si>
  <si>
    <t>IUCD Insertion (PPIUCD and PAIUCD)</t>
  </si>
  <si>
    <t>ANTARA</t>
  </si>
  <si>
    <t>MPV(Mission Parivar Vikas)</t>
  </si>
  <si>
    <t>Family Planning Indemnity Scheme</t>
  </si>
  <si>
    <t>FPLMIS</t>
  </si>
  <si>
    <t>World Population Day and Vasectomy fortnight</t>
  </si>
  <si>
    <t>Other Family Planning Components</t>
  </si>
  <si>
    <t>RCH.7</t>
  </si>
  <si>
    <t>Nutrition</t>
  </si>
  <si>
    <t>Anaemia Mukt Bharat</t>
  </si>
  <si>
    <t>National Deworming Day</t>
  </si>
  <si>
    <t>Nutritional Rehabilitation Centers (NRC)</t>
  </si>
  <si>
    <t>Vitamin A Supplementation</t>
  </si>
  <si>
    <t>Mother's Absolute Affection (MAA)</t>
  </si>
  <si>
    <t>Lactation Management Centers</t>
  </si>
  <si>
    <t>Intensified Diarrhoea Control Fortnight</t>
  </si>
  <si>
    <t>Eat Right Campaign</t>
  </si>
  <si>
    <t>Other Nutrition Components</t>
  </si>
  <si>
    <t>RCH.8</t>
  </si>
  <si>
    <t>National Iodine Deficiency Disorders Control Programme (NIDDCP)</t>
  </si>
  <si>
    <t>Implementation of NIDDCP</t>
  </si>
  <si>
    <t>RCH Sub Total</t>
  </si>
  <si>
    <t>NDCP Flexi Pool</t>
  </si>
  <si>
    <t>NDCP.1</t>
  </si>
  <si>
    <t>Integrated Disease Surveillance Programme (IDSP)</t>
  </si>
  <si>
    <t>Implementation of IDSP</t>
  </si>
  <si>
    <t>NDCP.2</t>
  </si>
  <si>
    <t>National Vector Borne Disease Control Programme (NVBDCP)</t>
  </si>
  <si>
    <t>Malaria</t>
  </si>
  <si>
    <t>Kala-azar</t>
  </si>
  <si>
    <t>AES/JE</t>
  </si>
  <si>
    <t>Dengue &amp; Chikungunya</t>
  </si>
  <si>
    <t>Lymphatic Filariasis</t>
  </si>
  <si>
    <t>NDCP.3</t>
  </si>
  <si>
    <t>National Leprosy Eradication Programme (NLEP)</t>
  </si>
  <si>
    <t xml:space="preserve"> Case detection and Management</t>
  </si>
  <si>
    <t xml:space="preserve"> DPMR Services: Reconstructive surgeries</t>
  </si>
  <si>
    <t>District Awards</t>
  </si>
  <si>
    <t>Other NLEP Components</t>
  </si>
  <si>
    <t>NDCP.4</t>
  </si>
  <si>
    <t>National Tuberculosis Elimination Programme (NTEP)</t>
  </si>
  <si>
    <t>Drug Sensitive TB (DSTB)</t>
  </si>
  <si>
    <t>Nikshay Poshan Yojana</t>
  </si>
  <si>
    <t>PPP</t>
  </si>
  <si>
    <t>Latent TB Infection (LTBI)</t>
  </si>
  <si>
    <t>Drug Resistant TB(DRTB)</t>
  </si>
  <si>
    <t>TB Harega Desh Jeetega Campaign</t>
  </si>
  <si>
    <t>NDCP.5</t>
  </si>
  <si>
    <t>National Viral Hepatitis Control Programme (NVHCP)</t>
  </si>
  <si>
    <t>Prevention</t>
  </si>
  <si>
    <t>Screening and Testing through facilities</t>
  </si>
  <si>
    <t>Screening and Testing through NGOs</t>
  </si>
  <si>
    <t>Treatment</t>
  </si>
  <si>
    <t>NDCP.6</t>
  </si>
  <si>
    <t>National Rabies Control Programme (NRCP)</t>
  </si>
  <si>
    <t>Implementation of NRCP</t>
  </si>
  <si>
    <t>NDCP.7</t>
  </si>
  <si>
    <t>Programme for Prevention and Control of Leptospirosis (PPCL)</t>
  </si>
  <si>
    <t>Implementation of PPCL</t>
  </si>
  <si>
    <t>NDCP.8</t>
  </si>
  <si>
    <t>Implementation of State specific Initiatives and Innovations</t>
  </si>
  <si>
    <t>NDCP Sub Total</t>
  </si>
  <si>
    <t>NCD Flexi Pool</t>
  </si>
  <si>
    <t>NCD.1</t>
  </si>
  <si>
    <t>National Program for Control of Blindness and Vision Impairment (NPCB+VI)</t>
  </si>
  <si>
    <t>Cataract Surgeries through facilities</t>
  </si>
  <si>
    <t>Cataract Surgeries through NGOs</t>
  </si>
  <si>
    <t>Other Ophthalmic Interventions through facilities</t>
  </si>
  <si>
    <t>Other Ophthalmic Interventions through NGOs</t>
  </si>
  <si>
    <t>Mobile Ophthalmic Units</t>
  </si>
  <si>
    <t>Collection of eye balls by eye banks and eye donation centres</t>
  </si>
  <si>
    <t>Free spectacles to school children</t>
  </si>
  <si>
    <t>Free spectacles to others</t>
  </si>
  <si>
    <t>Grant in Aid for the health institutions, Eye Bank, NGO, Private Practioners</t>
  </si>
  <si>
    <t>Other NPCB+VI components</t>
  </si>
  <si>
    <t>NCD.2</t>
  </si>
  <si>
    <t>National Mental Health Program (NMHP)</t>
  </si>
  <si>
    <t>Implementation of District Mental Health Plan</t>
  </si>
  <si>
    <t>NCD.3</t>
  </si>
  <si>
    <t>National Programme for Health Care for the Elderly (NPHCE)</t>
  </si>
  <si>
    <t>Geriatric Care at DH</t>
  </si>
  <si>
    <t>Geriatric Care at CHC/SDH</t>
  </si>
  <si>
    <t>Geriatric Care at PHC/ SHC</t>
  </si>
  <si>
    <t xml:space="preserve">Community Based Intervention </t>
  </si>
  <si>
    <t>NCD.4</t>
  </si>
  <si>
    <t>National Tobacco Control Programme (NTCP)</t>
  </si>
  <si>
    <t xml:space="preserve">Implementation of COTPA - 2003 </t>
  </si>
  <si>
    <t xml:space="preserve">Implementation of ToEFI guideline </t>
  </si>
  <si>
    <t>Tobacco Cessation</t>
  </si>
  <si>
    <t>NCD.5</t>
  </si>
  <si>
    <t>National Programme for Prevention and Control of Diabetes, Cardiovascular Disease and Stroke (NPCDCS)</t>
  </si>
  <si>
    <t>NCD Clinics at DH</t>
  </si>
  <si>
    <t>NCD Clinics at CHC/SDH</t>
  </si>
  <si>
    <t>Cardiac Care Unit (CCU/ICU) including STEMI</t>
  </si>
  <si>
    <t>Other NPCDCS Components</t>
  </si>
  <si>
    <t>NCD.6</t>
  </si>
  <si>
    <t>Pradhan Mantri National Dialysis Programme (PMNDP)</t>
  </si>
  <si>
    <t>Haemodialysis Services</t>
  </si>
  <si>
    <t>Peritoneal Dialysis Services</t>
  </si>
  <si>
    <t>NCD.7</t>
  </si>
  <si>
    <t>National Program for Climate Change and Human Health (NPCCHH)</t>
  </si>
  <si>
    <t>Implementation of NPCCHH</t>
  </si>
  <si>
    <t>NCD.8</t>
  </si>
  <si>
    <t>National Oral health programme (NOHP)</t>
  </si>
  <si>
    <t>Implementation at DH</t>
  </si>
  <si>
    <t>Implementation at CHC/SDH</t>
  </si>
  <si>
    <t>Mobile Dental Units/Van</t>
  </si>
  <si>
    <t>NCD.9</t>
  </si>
  <si>
    <t>National Programme on palliative care (NPPC)</t>
  </si>
  <si>
    <t>Implementation of NPPC</t>
  </si>
  <si>
    <t>NCD.10</t>
  </si>
  <si>
    <t>National Programme for Prevention and Control of Fluorosis (NPPCF)</t>
  </si>
  <si>
    <t>Implementation of NPPCF</t>
  </si>
  <si>
    <t>NCD.11</t>
  </si>
  <si>
    <t>National Programme for Prevention and Control of Deafness (NPPCD)</t>
  </si>
  <si>
    <t>Screening of Deafness</t>
  </si>
  <si>
    <t>Management of Deafness</t>
  </si>
  <si>
    <t>State Specific Initiatives</t>
  </si>
  <si>
    <t>NCD.12</t>
  </si>
  <si>
    <t>National programme for Prevention and Management of Burn &amp; Injuries</t>
  </si>
  <si>
    <t>Support for Burn Units</t>
  </si>
  <si>
    <t>Support for Emergency Trauma Care</t>
  </si>
  <si>
    <t>NCD.13</t>
  </si>
  <si>
    <t>State specific Programme Interventions</t>
  </si>
  <si>
    <t>NCD Sub Total</t>
  </si>
  <si>
    <t>Health System Strengthening (HSS) - Urban</t>
  </si>
  <si>
    <t>HSS(U).1</t>
  </si>
  <si>
    <t>Comprehensive Primary Healthcare (CPHC)</t>
  </si>
  <si>
    <t>Development and operations of Health &amp; Wellness Centers - Urban</t>
  </si>
  <si>
    <t>Wellness activities at HWCs- Urban</t>
  </si>
  <si>
    <t>Teleconsultation facilities at HWCs-Urban</t>
  </si>
  <si>
    <t>HSS(U).2</t>
  </si>
  <si>
    <t>Community Engagement</t>
  </si>
  <si>
    <t>ASHA (including ASHA Certification and ASHA benefit package)</t>
  </si>
  <si>
    <t>MAS</t>
  </si>
  <si>
    <t>JAS</t>
  </si>
  <si>
    <t>RKS</t>
  </si>
  <si>
    <t>Outreach activities</t>
  </si>
  <si>
    <t>Mapping of slums and vulnerable population</t>
  </si>
  <si>
    <t>Other Community Engagement Components</t>
  </si>
  <si>
    <t>HSS(U).3</t>
  </si>
  <si>
    <t>Public Health Institutions as per IPHS norms</t>
  </si>
  <si>
    <t>Urban PHCs</t>
  </si>
  <si>
    <t>Urban CHCs and Maternity Homes</t>
  </si>
  <si>
    <t>HSS(U).4</t>
  </si>
  <si>
    <t>Quality Assurance</t>
  </si>
  <si>
    <t>Quality Assurance Implementation &amp; Mera Aspataal</t>
  </si>
  <si>
    <t>Kayakalp</t>
  </si>
  <si>
    <t>Swacch Swasth Sarvatra</t>
  </si>
  <si>
    <t>HSS(U).5</t>
  </si>
  <si>
    <t>HRH</t>
  </si>
  <si>
    <t>Remuneration for all NHM HR</t>
  </si>
  <si>
    <t>Incentives(Allowance, Incentives, staff welfare fund)</t>
  </si>
  <si>
    <t>Incentives under CPHC</t>
  </si>
  <si>
    <t>Costs for HR Recruitment and Outsourcing</t>
  </si>
  <si>
    <t>HSS(U).6</t>
  </si>
  <si>
    <t>Technical Assistance</t>
  </si>
  <si>
    <t xml:space="preserve">Planning and Program Management </t>
  </si>
  <si>
    <t>HSS(U).7</t>
  </si>
  <si>
    <t>Access</t>
  </si>
  <si>
    <t>HSS(U).8</t>
  </si>
  <si>
    <t>Innovation</t>
  </si>
  <si>
    <t>State specific Programme Innovations and Interventions</t>
  </si>
  <si>
    <t>HSS(U).9</t>
  </si>
  <si>
    <t>Untied Grants</t>
  </si>
  <si>
    <t>Untied Fund</t>
  </si>
  <si>
    <t>NUHM Sub Total</t>
  </si>
  <si>
    <t>Health System Strengthening (HSS) Rural</t>
  </si>
  <si>
    <t>HSS.1</t>
  </si>
  <si>
    <t>Development and operations of Health &amp; Wellness Centers - Rural</t>
  </si>
  <si>
    <t>Wellness activities at HWCs- Rural</t>
  </si>
  <si>
    <t>Teleconsultation facilities at HWCs-Rural</t>
  </si>
  <si>
    <t>CHO Mentoring</t>
  </si>
  <si>
    <t>HSS.2</t>
  </si>
  <si>
    <t>Blood Services &amp; Disorders</t>
  </si>
  <si>
    <t>Screening for Blood Disorders</t>
  </si>
  <si>
    <t>Support for Blood Transfusion</t>
  </si>
  <si>
    <t xml:space="preserve">Blood Bank/BCSU/BSU/Thalassemia Day Care Centre </t>
  </si>
  <si>
    <t>Blood collection and Transport Vans</t>
  </si>
  <si>
    <t>Other  Blood Services &amp; Disorders Components</t>
  </si>
  <si>
    <t>HSS.3</t>
  </si>
  <si>
    <t>VHSNC</t>
  </si>
  <si>
    <t>Other Community Engagements Components</t>
  </si>
  <si>
    <t>HSS.4</t>
  </si>
  <si>
    <t xml:space="preserve">Public Health Institutions as per IPHS norms 
</t>
  </si>
  <si>
    <t>District Hospitals</t>
  </si>
  <si>
    <t>Sub-District Hospitals</t>
  </si>
  <si>
    <t>Community Health Centers</t>
  </si>
  <si>
    <t>Primary Health Centers</t>
  </si>
  <si>
    <t>Sub-Health Centers</t>
  </si>
  <si>
    <t>Other Infrastructure/Civil works/expansion etc.</t>
  </si>
  <si>
    <t>Renovation/Repair/Upgradation of facilities for IPHS/NQAS/MUSQAN/SUMAN Compliant</t>
  </si>
  <si>
    <t>HSS.5</t>
  </si>
  <si>
    <t>Referral Transport</t>
  </si>
  <si>
    <t>Advance Life Saving Ambulances</t>
  </si>
  <si>
    <t>Basic Life Saving Ambulances</t>
  </si>
  <si>
    <t>Patient Transport Vehicle</t>
  </si>
  <si>
    <t>Other Ambulances</t>
  </si>
  <si>
    <t>HSS.6</t>
  </si>
  <si>
    <t>HSS.7</t>
  </si>
  <si>
    <t>Other Initiatives to improve access</t>
  </si>
  <si>
    <t>Comprehensive Grievance Redressal Mechanism</t>
  </si>
  <si>
    <t>Free Drugs Services Initiative</t>
  </si>
  <si>
    <t>Free Diagnostics Services Initiative</t>
  </si>
  <si>
    <t>Mobile Medical Units</t>
  </si>
  <si>
    <t>State specific Programme Interventions and Innovations</t>
  </si>
  <si>
    <t>HSS.8</t>
  </si>
  <si>
    <t>Inventory management</t>
  </si>
  <si>
    <t>Biomedical Equipment Management System and AERB</t>
  </si>
  <si>
    <t>HSS.9</t>
  </si>
  <si>
    <t>Remuneration for CHOs</t>
  </si>
  <si>
    <t>Human Resource Information Systems (HRIS)</t>
  </si>
  <si>
    <t>HSS.10</t>
  </si>
  <si>
    <t>Enhancing HR</t>
  </si>
  <si>
    <t>DNB/CPS courses for Medical doctors</t>
  </si>
  <si>
    <t>Training Institutes and Skill Labs</t>
  </si>
  <si>
    <t>HSS.11</t>
  </si>
  <si>
    <t>SHSRC / ILC (Innovation &amp; Learning Centre)</t>
  </si>
  <si>
    <t>HSS.12</t>
  </si>
  <si>
    <t>IT interventions and systems</t>
  </si>
  <si>
    <t>Health Management Information System (HMIS)</t>
  </si>
  <si>
    <t>Implementation of DVDMS</t>
  </si>
  <si>
    <t>eSanjeevani (OPD+HWC)</t>
  </si>
  <si>
    <t>HSS.13</t>
  </si>
  <si>
    <t>HSS.14</t>
  </si>
  <si>
    <t>HSS.15</t>
  </si>
  <si>
    <t>Snakebite envenoming</t>
  </si>
  <si>
    <t>Prevention, control and management of snakebites</t>
  </si>
  <si>
    <t>HSS Sub Total</t>
  </si>
  <si>
    <t>GRAND TOTAL</t>
  </si>
  <si>
    <t>Annexure : Untied Funds</t>
  </si>
  <si>
    <t>Rural</t>
  </si>
  <si>
    <t xml:space="preserve">S.No. </t>
  </si>
  <si>
    <t>Facility Level</t>
  </si>
  <si>
    <t>Numbers</t>
  </si>
  <si>
    <t>Budget</t>
  </si>
  <si>
    <t xml:space="preserve">District Hospitals </t>
  </si>
  <si>
    <t>CHCs/SDH</t>
  </si>
  <si>
    <t>PHCs</t>
  </si>
  <si>
    <t>Sub Centres</t>
  </si>
  <si>
    <t>VHSC</t>
  </si>
  <si>
    <t>Others (please specify)</t>
  </si>
  <si>
    <t>Urban</t>
  </si>
  <si>
    <t>UCHC</t>
  </si>
  <si>
    <t>UPHC</t>
  </si>
  <si>
    <t xml:space="preserve">Total </t>
  </si>
  <si>
    <t>Amount Proposed for FY
2024-25</t>
  </si>
  <si>
    <t>FY
2025-26</t>
  </si>
  <si>
    <t xml:space="preserve">Amount Proposed for </t>
  </si>
  <si>
    <t>Reasons, if deviation more than +/- 10%</t>
  </si>
  <si>
    <t>Total amount recommended by NPCC FY
2024-25</t>
  </si>
  <si>
    <t>Total amount recommended by NPCC FY 2025-26</t>
  </si>
  <si>
    <t>Total approved amount (ROP) for FY</t>
  </si>
  <si>
    <t>2025-26</t>
  </si>
  <si>
    <t>Total approved amount (ROP) for FY
2024-25</t>
  </si>
  <si>
    <t>Annexure - 1: Revised Budgeting format for FY 2024-26</t>
  </si>
  <si>
    <t>Sub Plan (2024-2026)</t>
  </si>
  <si>
    <t>Amount Proposed for FY
2025-26</t>
  </si>
  <si>
    <r>
      <t xml:space="preserve">Diagnostics (Consumables, </t>
    </r>
    <r>
      <rPr>
        <b/>
        <sz val="16"/>
        <color theme="1"/>
        <rFont val="Calibri"/>
        <family val="2"/>
      </rPr>
      <t>PPP</t>
    </r>
    <r>
      <rPr>
        <b/>
        <sz val="16"/>
        <color rgb="FF000000"/>
        <rFont val="Calibri"/>
        <family val="2"/>
      </rPr>
      <t>, Sample Transport)</t>
    </r>
  </si>
  <si>
    <r>
      <t>Central supplies (Kind grants)</t>
    </r>
    <r>
      <rPr>
        <sz val="16"/>
        <color rgb="FF000000"/>
        <rFont val="Calibri"/>
        <family val="2"/>
      </rPr>
      <t xml:space="preserve"> (To be provided by the PDs)</t>
    </r>
  </si>
  <si>
    <t>State remarks (2024-25)</t>
  </si>
  <si>
    <t>State remarks (2025-26)</t>
  </si>
  <si>
    <t>HR at State - National Viral Hepatitis Control Program (NVHCP)</t>
  </si>
  <si>
    <t>S. No.</t>
  </si>
  <si>
    <t>Name of Position</t>
  </si>
  <si>
    <t>Total Posts Sanctioned</t>
  </si>
  <si>
    <t>Remarks</t>
  </si>
  <si>
    <t>Medical Officer</t>
  </si>
  <si>
    <t>Vacant</t>
  </si>
  <si>
    <t>Technical Officer (Surveillance, M &amp; E and Research)</t>
  </si>
  <si>
    <t>CST Coordinator</t>
  </si>
  <si>
    <t>Quality Manager (Lab)</t>
  </si>
  <si>
    <t>Pharmacy Officer</t>
  </si>
  <si>
    <t>Data Entry Operator</t>
  </si>
  <si>
    <t>1 - at State, on maternity leave from September 2023 onwards</t>
  </si>
  <si>
    <t>Filled/In Position FY 2023-24</t>
  </si>
  <si>
    <t xml:space="preserve">Proposed Positons </t>
  </si>
  <si>
    <t>Salary Per Month FY 2023-24</t>
  </si>
  <si>
    <t xml:space="preserve">Vacant  </t>
  </si>
  <si>
    <t xml:space="preserve">Consultant Finance </t>
  </si>
  <si>
    <t>Basic Salary Month  FY 2024-26</t>
  </si>
  <si>
    <t xml:space="preserve">Position will vacant in November 2023, Fresh recruitments on basic proposed salary </t>
  </si>
  <si>
    <t xml:space="preserve">New position </t>
  </si>
  <si>
    <t xml:space="preserve">Increment pending since January 2022, and revision of salary as per new norms </t>
  </si>
  <si>
    <t>Cummilative Budget 2024-25</t>
  </si>
  <si>
    <t>Cummilative Budget 2025-26</t>
  </si>
  <si>
    <t xml:space="preserve">Total Budget 2024-26 (L+M) </t>
  </si>
  <si>
    <t>Unit cost for 2024-25</t>
  </si>
  <si>
    <t>Unit  for 2025-26</t>
  </si>
  <si>
    <t xml:space="preserve">Class IV </t>
  </si>
  <si>
    <t xml:space="preserve">New Position </t>
  </si>
  <si>
    <t xml:space="preserve">Innovation - HRGs screening through Punjab SACS TIs - 10Lakh (One time screening as per NVHCP guidelines)  </t>
  </si>
  <si>
    <r>
      <t xml:space="preserve">Diagnostics (Consumables, </t>
    </r>
    <r>
      <rPr>
        <b/>
        <sz val="14"/>
        <color theme="1"/>
        <rFont val="Calibri"/>
        <family val="2"/>
      </rPr>
      <t>PPP</t>
    </r>
    <r>
      <rPr>
        <b/>
        <sz val="14"/>
        <color rgb="FF000000"/>
        <rFont val="Calibri"/>
        <family val="2"/>
      </rPr>
      <t>, Sample Transport)</t>
    </r>
  </si>
  <si>
    <r>
      <t>Central supplies (Kind grants)</t>
    </r>
    <r>
      <rPr>
        <sz val="14"/>
        <color rgb="FF000000"/>
        <rFont val="Calibri"/>
        <family val="2"/>
      </rPr>
      <t xml:space="preserve"> (To be provided by the PDs)</t>
    </r>
  </si>
  <si>
    <r>
      <rPr>
        <b/>
        <sz val="18"/>
        <color rgb="FF000000"/>
        <rFont val="Calibri"/>
        <family val="2"/>
      </rPr>
      <t>Under Prevention;</t>
    </r>
    <r>
      <rPr>
        <sz val="18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>For Drugs-budget procurement by State: 62.90 lakhs</t>
    </r>
    <r>
      <rPr>
        <sz val="18"/>
        <color rgb="FF000000"/>
        <rFont val="Calibri"/>
        <family val="2"/>
      </rPr>
      <t xml:space="preserve">
1. Hepatitis B vaccination of HCW - 28000, HRGs &amp; OOAT (IDUs)-100000 (3doses each personX 16.38₹) - 62.90 lakhs
</t>
    </r>
    <r>
      <rPr>
        <b/>
        <sz val="18"/>
        <color rgb="FF000000"/>
        <rFont val="Calibri"/>
        <family val="2"/>
      </rPr>
      <t xml:space="preserve">For Capacity building including training: 32.56 Lakhs 
1. </t>
    </r>
    <r>
      <rPr>
        <sz val="18"/>
        <color rgb="FF000000"/>
        <rFont val="Calibri"/>
        <family val="2"/>
      </rPr>
      <t xml:space="preserve">Training of Medical officers - (Participants 300 -  6 batches X1,79,975₹ )= 10.80 Lakhs 
2. Training of LT - (Participants 80 - 4 batches X 74,750₹)= 2.99 Lakhs 
3. Training counsellors (Participants 150 - 3 batches X 1,48,925₹) = 4.47 Lakhs
4. Training staff nurse (Participants 200 - 4 batches X 1,48,925₹) = 5.96 Lakhs
5. Training DEO (Participants 120 - 6 batches X 74,750₹) = 4.48 Lakhs
6. Training of Peer Support Refresher (Participants - 28 - 1 batch X 94,530₹= 0.95 Lakhs 
7. Training of Pharmacy Officer (Participants - 90 - 3 batchesX 97175) = 2.91Lakhs 
</t>
    </r>
    <r>
      <rPr>
        <b/>
        <sz val="18"/>
        <color rgb="FF000000"/>
        <rFont val="Calibri"/>
        <family val="2"/>
      </rPr>
      <t>For Others including operating costs (OOC): 17.5 lakhs</t>
    </r>
    <r>
      <rPr>
        <sz val="18"/>
        <color rgb="FF000000"/>
        <rFont val="Calibri"/>
        <family val="2"/>
      </rPr>
      <t xml:space="preserve">
1. Treatment centre cost include Meeting Costs/Office expenses/Contingency - 17.5 lakhs (70,000X25 TC  = 17.5L - DH23 + Batala SDH, GMC Amritsar =25)  
</t>
    </r>
    <r>
      <rPr>
        <b/>
        <sz val="18"/>
        <color rgb="FF000000"/>
        <rFont val="Calibri"/>
        <family val="2"/>
      </rPr>
      <t>For Awareness activities for Hepatitis A, B, C &amp; E, advertisement in newspaper (World Hepatitis Day, newspaper awareness, FM Radio/AIR, Cinemas/TV video, awareness of high-risk groups): 29.25 lakhs</t>
    </r>
    <r>
      <rPr>
        <sz val="18"/>
        <color rgb="FF000000"/>
        <rFont val="Calibri"/>
        <family val="2"/>
      </rPr>
      <t xml:space="preserve">
1. FM Radio spot 300000₹5)= 1500000₹, 
2. News paper ad 50000₹X5=250000₹, 
3. Social media outreach = 500000₹
4. Approx budget to 23 districts, 3 GMCs &amp; the State for observance of World Hepatitis Day 23distircts+ 3 GMC (all 26 TCs were given 25000 each &amp; 25000 for state level event) = 6,75,000₹
</t>
    </r>
    <r>
      <rPr>
        <b/>
        <sz val="18"/>
        <color rgb="FF000000"/>
        <rFont val="Calibri"/>
        <family val="2"/>
      </rPr>
      <t>For SRRE (Survillance, Research, Review &amp; Evaluation): 8 lakhs</t>
    </r>
    <r>
      <rPr>
        <sz val="18"/>
        <color rgb="FF000000"/>
        <rFont val="Calibri"/>
        <family val="2"/>
      </rPr>
      <t xml:space="preserve">
1. Hep B index testing among HBsAg PW in punjab (6month study) - 8Lakh </t>
    </r>
  </si>
  <si>
    <r>
      <rPr>
        <b/>
        <sz val="18"/>
        <color rgb="FF000000"/>
        <rFont val="Calibri"/>
        <family val="2"/>
      </rPr>
      <t xml:space="preserve">Under Prevention;
For Drugs-budget procurement by State: 38.35 lakhs
</t>
    </r>
    <r>
      <rPr>
        <sz val="18"/>
        <color rgb="FF000000"/>
        <rFont val="Calibri"/>
        <family val="2"/>
      </rPr>
      <t xml:space="preserve">1. Hepatitis B vaccination HCW 30000 + HRGs includes  OOAT (IDUs)-48050 (3doses each personX 16.38₹) - 38.35 lakhs
</t>
    </r>
    <r>
      <rPr>
        <b/>
        <sz val="18"/>
        <color rgb="FF000000"/>
        <rFont val="Calibri"/>
        <family val="2"/>
      </rPr>
      <t>For Capacity building including training: 32.56 Lakhs</t>
    </r>
    <r>
      <rPr>
        <sz val="18"/>
        <color rgb="FF000000"/>
        <rFont val="Calibri"/>
        <family val="2"/>
      </rPr>
      <t xml:space="preserve">
1. Training of Medical officers - (Participants 300 -  6 batches X1,79,975₹ )= 10.80 Lakh 
2. Training of LT (Refresher) - (Participants 80 - 4 batches X 74,750₹)= 2.99 Lakh 
3. Training counsellors (Refresher) (Participants 150 - 3 batches X 1,48,925₹) = 4.47 Lakh
4. Training staff nurse ( Participants 200 - 4 batches X 1,48,925₹) = 5.96 Lakh
5. Training DEO (Refresher) ( Participants 120 - 6 batches X 74,750₹) = 4.48 Lakh
6. Training of Peer Support (Refresher) (Participants - 28 - 1 batch X 94,530₹= 0.95 Lakh
7. Training of Pharmacy Officer (Participants - 90 - 3 batchesX 97175) = 2.91Lakhs 
</t>
    </r>
    <r>
      <rPr>
        <b/>
        <sz val="18"/>
        <color rgb="FF000000"/>
        <rFont val="Calibri"/>
        <family val="2"/>
      </rPr>
      <t>For Others including operating costs (OOC): 17.5 lakhs</t>
    </r>
    <r>
      <rPr>
        <sz val="18"/>
        <color rgb="FF000000"/>
        <rFont val="Calibri"/>
        <family val="2"/>
      </rPr>
      <t xml:space="preserve">
1. Treatment centre cost include Meeting Costs/Office expenses/Contingency - 17.5 lakhs (70,000X25 TC  = 17.5L - DH23 + Batala SDH, GMC Amritsar =25)  
</t>
    </r>
    <r>
      <rPr>
        <b/>
        <sz val="18"/>
        <color rgb="FF000000"/>
        <rFont val="Calibri"/>
        <family val="2"/>
      </rPr>
      <t>For Awareness activities for Hepatitis A, B, C &amp; E, advertisement in newspaper (World Hepatitis Day, newspaper awareness, FM Radio/AIR, Cinemas/TV video, awareness of high-risk groups): 29.25 lakhs</t>
    </r>
    <r>
      <rPr>
        <sz val="18"/>
        <color rgb="FF000000"/>
        <rFont val="Calibri"/>
        <family val="2"/>
      </rPr>
      <t xml:space="preserve">
1. FM Radio spot 300000₹5)= 1500000₹, 
2. News paper ad 50000₹X5=250000₹,
3. Social media outreach = 500000₹ 
4. Approx budget to 23 districts, 3 GMCs &amp; the State for observance of World Hepatitis Day 23distircts+ 3 GMC (all 26 TCs were given 25000 each &amp; 25000 for state level event) = 6,75,000₹</t>
    </r>
  </si>
  <si>
    <r>
      <rPr>
        <b/>
        <sz val="18"/>
        <color rgb="FF000000"/>
        <rFont val="Calibri"/>
        <family val="2"/>
      </rPr>
      <t xml:space="preserve">Under Screening &amp; Testing; </t>
    </r>
    <r>
      <rPr>
        <sz val="18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>For Diagnostics: 1413.6 lakhs</t>
    </r>
    <r>
      <rPr>
        <sz val="18"/>
        <color rgb="FF000000"/>
        <rFont val="Calibri"/>
        <family val="2"/>
      </rPr>
      <t xml:space="preserve">
1. Screening RDTs for Hepatitis B &amp; C –  271 lakhs   (HRG-125000,Prisoners-25000,DH&amp;SDH-400000,Community outreach-6000,ANC serum 225000 &amp; ANC whole blood 225000,HWC 200000= 1206000) (114.30 Lakh for RDT kits at PHC and below - thus funds available under 15th Finance commission )                                                                                         2. Consumables to be used for screening, viral load, svr etc – 151.20 lakhs
3. Viral load cost of Hepatitis B &amp; C – 915 lakhs (Hep B patient 11178 and cost 95 Lakhs, Hep C patient 56800 &amp; 482Lakhs &amp; SVR patients 39760 and cost 338 Lakhs) 
</t>
    </r>
    <r>
      <rPr>
        <sz val="18"/>
        <color theme="1"/>
        <rFont val="Calibri"/>
        <family val="2"/>
      </rPr>
      <t>4</t>
    </r>
    <r>
      <rPr>
        <b/>
        <sz val="18"/>
        <color theme="1"/>
        <rFont val="Calibri"/>
        <family val="2"/>
      </rPr>
      <t xml:space="preserve">. </t>
    </r>
    <r>
      <rPr>
        <sz val="18"/>
        <color theme="1"/>
        <rFont val="Calibri"/>
        <family val="2"/>
      </rPr>
      <t xml:space="preserve">Transportation of samples from OOAT, TI and Other sites to DHs – 76.40 Lakhs (300 OOAT centers and 60 TI sites, distance from DH average 20kms and 10kms, monthly 4visits by sample collection agency, per kms cost 32.45₹) </t>
    </r>
    <r>
      <rPr>
        <sz val="18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>For Others including operating costs (OOC):  21.98  lakhs</t>
    </r>
    <r>
      <rPr>
        <sz val="18"/>
        <color rgb="FF000000"/>
        <rFont val="Calibri"/>
        <family val="2"/>
      </rPr>
      <t xml:space="preserve">
1</t>
    </r>
    <r>
      <rPr>
        <sz val="18"/>
        <color theme="1"/>
        <rFont val="Calibri"/>
        <family val="2"/>
      </rPr>
      <t>. Innovation - Community outreach 2.40 Lakhs (community outreach camps in 4 districts, 8 blocks - 24 camps and 12000 population screened)</t>
    </r>
    <r>
      <rPr>
        <sz val="18"/>
        <color rgb="FF000000"/>
        <rFont val="Calibri"/>
        <family val="2"/>
      </rPr>
      <t xml:space="preserve"> 
2. SVHMU travel cost – 5 lakhs
3. SVHMU meeting cost – 2 lakhs
4. Infrastrcture - 12.58 Lakhs (Office chair 10, table -6, vistor chair 5, RO purifier, WiFi,  printer , invertor - 1, AC-2 and Laptop 2, desktop 5) 
</t>
    </r>
    <r>
      <rPr>
        <b/>
        <sz val="18"/>
        <color rgb="FF000000"/>
        <rFont val="Calibri"/>
        <family val="2"/>
      </rPr>
      <t>For programme printing: 10 lakhs</t>
    </r>
    <r>
      <rPr>
        <sz val="18"/>
        <color rgb="FF000000"/>
        <rFont val="Calibri"/>
        <family val="2"/>
      </rPr>
      <t xml:space="preserve">
1. For printing of treatment cards, SVR cards, SVR certificates, for printing of registers for Hepatitis B &amp; C for 23 DHs, 41 SDH, 1 GMC, 3 MTCs, 27 OST sites, 22 ART Centres, 25 prisons, 500 OOAT centers – </t>
    </r>
    <r>
      <rPr>
        <b/>
        <sz val="18"/>
        <color rgb="FF000000"/>
        <rFont val="Calibri"/>
        <family val="2"/>
      </rPr>
      <t xml:space="preserve">10 lakhs    </t>
    </r>
    <r>
      <rPr>
        <sz val="18"/>
        <color rgb="FF000000"/>
        <rFont val="Calibri"/>
        <family val="2"/>
      </rPr>
      <t xml:space="preserve">                                                                                    </t>
    </r>
  </si>
  <si>
    <r>
      <rPr>
        <b/>
        <sz val="9.35"/>
        <color rgb="FF000000"/>
        <rFont val="Calibri"/>
        <family val="2"/>
      </rPr>
      <t>Under Treatment;</t>
    </r>
    <r>
      <rPr>
        <sz val="18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 xml:space="preserve">Budget for procurement done: 1418.68 Lakhs </t>
    </r>
    <r>
      <rPr>
        <sz val="18"/>
        <color rgb="FF000000"/>
        <rFont val="Calibri"/>
        <family val="2"/>
      </rPr>
      <t xml:space="preserve">
1. Drugs for treatment of Hepatitis B &amp; C – Hep C 1276.38 lakhs (GOI supply of drugs ₹1258.92 (Kind 629 &amp; Cash 629) , State supply 17.46 Lakhs) &amp; Hep B ₹ 116.30 Lakhs) 
2. Cost of Hepatitis B Immunoglobulins for the new-borns of Hepatitis B positive women – 26 lakhs
</t>
    </r>
    <r>
      <rPr>
        <b/>
        <sz val="18"/>
        <color rgb="FF000000"/>
        <rFont val="Calibri"/>
        <family val="2"/>
      </rPr>
      <t xml:space="preserve">For Others including operating costs (OOC): 48.68 lakhs
</t>
    </r>
    <r>
      <rPr>
        <sz val="18"/>
        <color rgb="FF000000"/>
        <rFont val="Calibri"/>
        <family val="2"/>
      </rPr>
      <t>1. State lab: Meeting Costs/Office expenses/Contingency – 1 lakh
2. MTC: Meeting Costs/Office expenses/Contingency (photocopy, internet /communication/ Resistance testing in selected cases/ Printing M &amp; E tools/ Tablets for M &amp; E if needed) etc) – 4 lakhs 
3. Incentive for Peer Educators under NVHCP – 43.68 lakhs (28*13000*12)</t>
    </r>
  </si>
  <si>
    <r>
      <rPr>
        <b/>
        <sz val="18"/>
        <color theme="1"/>
        <rFont val="Calibri"/>
        <family val="2"/>
      </rPr>
      <t>Under Screening &amp; Testing; 
For Diagnostics: 1413.2 lakhs</t>
    </r>
    <r>
      <rPr>
        <sz val="18"/>
        <color theme="1"/>
        <rFont val="Calibri"/>
        <family val="2"/>
      </rPr>
      <t xml:space="preserve">
1. Screening RDTs for Hepatitis B &amp; C –  271 lakhs   (HRG-125000,Prisoners-25000,DH&amp;SDH-400000,Community outreach-6000,ANC serum 225000 &amp; ANC whole blood 225000,HWC 200000= 1206000) (114.30 Lakh for RDT kits at PHC and below - thus funds available under 15th Finance commission )                                                                                         2. Consumables to be used for screening, viral load, svr etc – 151.20 lakhs
3. Viral load cost of Hepatitis B &amp; C – 915 lakhs (Hep B patient 11178 and cost 95 Lakhs, Hep C patient 56800 &amp; 482Lakhs &amp; SVR patients 39760 and cost 338 Lakhs) 
4. Transportation of s+X7amples from OOAT, TI and Other sites to DHs – 75.93 Lakhs (300 OOAT centers and , distance from DH average 20kms and 10kms, monthly 4visits by sample collection agency, per kms cost 32.45₹) 
</t>
    </r>
    <r>
      <rPr>
        <b/>
        <sz val="18"/>
        <color theme="1"/>
        <rFont val="Calibri"/>
        <family val="2"/>
      </rPr>
      <t>For Others including operating costs (OOC):  9.40 lakhs</t>
    </r>
    <r>
      <rPr>
        <sz val="18"/>
        <color theme="1"/>
        <rFont val="Calibri"/>
        <family val="2"/>
      </rPr>
      <t xml:space="preserve">
1. Innovation - Community outreach 2.40 Lakhs (community outreach camps in 4 districts, 8 blocks - 24 camps and 12000 population screened) 
2. SVHMU travel cost – 5 lakhs+X7
3. SVHMU meeting cost – 2 lakhs
</t>
    </r>
    <r>
      <rPr>
        <b/>
        <sz val="18"/>
        <color theme="1"/>
        <rFont val="Calibri"/>
        <family val="2"/>
      </rPr>
      <t>For programme printing: 10 lakhs</t>
    </r>
    <r>
      <rPr>
        <sz val="18"/>
        <color theme="1"/>
        <rFont val="Calibri"/>
        <family val="2"/>
      </rPr>
      <t xml:space="preserve">
1. For printing of treatment cards, SVR cards, SVR certificates, for printing of registers for Hepatitis B &amp; C for 23 DHs, 41 SDH, 1 GMC, 3 MTCs, 27 OST sites, 22 ART Centres, 25 prisons, 500 OOAT centers – 10 lakhs                                                                                        </t>
    </r>
  </si>
  <si>
    <r>
      <rPr>
        <b/>
        <sz val="18"/>
        <color rgb="FF000000"/>
        <rFont val="Calibri"/>
        <family val="2"/>
      </rPr>
      <t>Under Treatment;</t>
    </r>
    <r>
      <rPr>
        <sz val="18"/>
        <color rgb="FF000000"/>
        <rFont val="Calibri"/>
        <family val="2"/>
      </rPr>
      <t xml:space="preserve">
</t>
    </r>
    <r>
      <rPr>
        <b/>
        <sz val="18"/>
        <color rgb="FF000000"/>
        <rFont val="Calibri"/>
        <family val="2"/>
      </rPr>
      <t xml:space="preserve">Budget for procurement done: 1377.85 Lakhs </t>
    </r>
    <r>
      <rPr>
        <sz val="18"/>
        <color rgb="FF000000"/>
        <rFont val="Calibri"/>
        <family val="2"/>
      </rPr>
      <t xml:space="preserve">
1. Drugs for treatment of Hepatitis B &amp; C – Hep C 1276.38 lakhs (GOI supply of drugs ₹1258.92 (Kind 629 &amp; Cash 629) , State supply 17.46 Lakhs) &amp; Hep B ₹ 75.47 Lakhs) 
2. Cost of Hepatitis B Immunoglobulins for the new-borns of Hepatitis B positive women – 26 lakhs
</t>
    </r>
    <r>
      <rPr>
        <b/>
        <sz val="18"/>
        <color rgb="FF000000"/>
        <rFont val="Calibri"/>
        <family val="2"/>
      </rPr>
      <t>For Others including operating costs (OOC): 45.32 lakhs
1</t>
    </r>
    <r>
      <rPr>
        <sz val="18"/>
        <color rgb="FF000000"/>
        <rFont val="Calibri"/>
        <family val="2"/>
      </rPr>
      <t>. State lab: Meeting Costs/Office expenses/Contingency – 1 lakh
2. MTC: Meeting Costs/Office expenses/Contingency (photocopy, internet /communication/ Resistance testing in selected cases/ Printing M &amp; E tools/ Tablets for M &amp; E if needed) etc) – 4 lakhs
3. Incentive for Peer Educators under NVHCP – 40.32 lakhs (28*12000*12)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</si>
</sst>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&quot;₹&quot;\ * #,##0_ ;_ &quot;₹&quot;\ * \-#,##0_ ;_ &quot;₹&quot;\ * &quot;-&quot;??_ ;_ @_ "/>
    <numFmt numFmtId="165" formatCode="&quot;₹&quot;\ #,##0"/>
    <numFmt numFmtId="166" formatCode="&quot;₹&quot;\ #,##0.00"/>
  </numFmts>
  <fonts count="35">
    <font>
      <sz val="10"/>
      <color rgb="FF000000"/>
      <name val="Arial"/>
      <charset val="134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0"/>
      <color theme="1"/>
      <name val="Verdana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4"/>
      <color rgb="FF000000"/>
      <name val="Calibri"/>
      <family val="2"/>
    </font>
    <font>
      <sz val="11"/>
      <name val="Calibri"/>
      <family val="2"/>
    </font>
    <font>
      <b/>
      <sz val="11"/>
      <color rgb="FF305496"/>
      <name val="Calibri"/>
      <family val="2"/>
    </font>
    <font>
      <b/>
      <sz val="11"/>
      <color rgb="FF2F5496"/>
      <name val="Calibri"/>
      <family val="2"/>
    </font>
    <font>
      <b/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6"/>
      <color rgb="FF000000"/>
      <name val="Calibri"/>
      <family val="2"/>
    </font>
    <font>
      <b/>
      <sz val="16"/>
      <color rgb="FF000000"/>
      <name val="Calibri"/>
      <family val="2"/>
    </font>
    <font>
      <b/>
      <sz val="16"/>
      <color rgb="FF2F5496"/>
      <name val="Calibri"/>
      <family val="2"/>
    </font>
    <font>
      <sz val="16"/>
      <name val="Calibri"/>
      <family val="2"/>
    </font>
    <font>
      <b/>
      <sz val="16"/>
      <color theme="1"/>
      <name val="Calibri"/>
      <family val="2"/>
    </font>
    <font>
      <b/>
      <sz val="16"/>
      <color rgb="FF305496"/>
      <name val="Calibri"/>
      <family val="2"/>
    </font>
    <font>
      <b/>
      <sz val="18"/>
      <color rgb="FF000000"/>
      <name val="Calibri"/>
      <family val="2"/>
    </font>
    <font>
      <sz val="18"/>
      <color rgb="FF000000"/>
      <name val="Calibri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8"/>
      <color theme="1"/>
      <name val="Calibri"/>
      <family val="2"/>
    </font>
    <font>
      <b/>
      <sz val="9.35"/>
      <color rgb="FF000000"/>
      <name val="Calibri"/>
      <family val="2"/>
    </font>
    <font>
      <b/>
      <sz val="18"/>
      <color theme="1"/>
      <name val="Calibri"/>
      <family val="2"/>
    </font>
    <font>
      <sz val="14"/>
      <color rgb="FF000000"/>
      <name val="Arial"/>
      <family val="2"/>
    </font>
    <font>
      <b/>
      <sz val="14"/>
      <color rgb="FF305496"/>
      <name val="Calibri"/>
      <family val="2"/>
    </font>
    <font>
      <b/>
      <sz val="14"/>
      <color rgb="FF2F5496"/>
      <name val="Calibri"/>
      <family val="2"/>
    </font>
    <font>
      <sz val="14"/>
      <name val="Calibri"/>
      <family val="2"/>
    </font>
    <font>
      <b/>
      <sz val="14"/>
      <color theme="1"/>
      <name val="Calibri"/>
      <family val="2"/>
    </font>
    <font>
      <sz val="14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39994506668294322"/>
        <bgColor rgb="FFB4C6E7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DCE4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93C47D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5117038483843"/>
        <bgColor rgb="FFB4C6E7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210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1" fillId="3" borderId="2" xfId="0" applyFont="1" applyFill="1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0" fillId="0" borderId="2" xfId="0" applyBorder="1"/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6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2" fillId="8" borderId="2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9" fillId="10" borderId="2" xfId="0" applyFont="1" applyFill="1" applyBorder="1" applyAlignment="1">
      <alignment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2" fillId="1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43" fontId="4" fillId="0" borderId="2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vertical="center" wrapText="1"/>
      <protection locked="0"/>
    </xf>
    <xf numFmtId="0" fontId="2" fillId="5" borderId="2" xfId="0" applyFont="1" applyFill="1" applyBorder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2" fontId="2" fillId="5" borderId="2" xfId="0" applyNumberFormat="1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0" fontId="2" fillId="5" borderId="2" xfId="0" applyFont="1" applyFill="1" applyBorder="1" applyAlignment="1">
      <alignment vertical="top" wrapText="1"/>
    </xf>
    <xf numFmtId="0" fontId="8" fillId="5" borderId="2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horizontal="center" vertical="center" wrapText="1"/>
    </xf>
    <xf numFmtId="0" fontId="9" fillId="15" borderId="2" xfId="0" applyFont="1" applyFill="1" applyBorder="1" applyAlignment="1">
      <alignment vertical="center" wrapText="1"/>
    </xf>
    <xf numFmtId="0" fontId="2" fillId="15" borderId="2" xfId="0" applyFont="1" applyFill="1" applyBorder="1" applyAlignment="1">
      <alignment vertical="center" wrapText="1"/>
    </xf>
    <xf numFmtId="0" fontId="14" fillId="0" borderId="0" xfId="0" applyFont="1"/>
    <xf numFmtId="0" fontId="11" fillId="15" borderId="2" xfId="0" applyFont="1" applyFill="1" applyBorder="1" applyAlignment="1">
      <alignment vertical="center" wrapText="1"/>
    </xf>
    <xf numFmtId="0" fontId="14" fillId="15" borderId="2" xfId="0" applyFont="1" applyFill="1" applyBorder="1"/>
    <xf numFmtId="0" fontId="15" fillId="0" borderId="0" xfId="0" applyFont="1" applyAlignment="1">
      <alignment vertical="center"/>
    </xf>
    <xf numFmtId="0" fontId="15" fillId="16" borderId="2" xfId="0" applyFont="1" applyFill="1" applyBorder="1" applyAlignment="1">
      <alignment vertical="center"/>
    </xf>
    <xf numFmtId="0" fontId="16" fillId="16" borderId="2" xfId="0" applyFont="1" applyFill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0" xfId="0" applyFont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4" borderId="5" xfId="0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center" vertical="top" wrapText="1"/>
    </xf>
    <xf numFmtId="0" fontId="16" fillId="4" borderId="7" xfId="0" applyFont="1" applyFill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0" fontId="17" fillId="5" borderId="2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20" fillId="0" borderId="2" xfId="0" applyFont="1" applyBorder="1" applyAlignment="1">
      <alignment horizontal="center" vertical="top" wrapText="1"/>
    </xf>
    <xf numFmtId="0" fontId="20" fillId="5" borderId="2" xfId="0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center" wrapText="1"/>
    </xf>
    <xf numFmtId="0" fontId="22" fillId="16" borderId="2" xfId="0" applyFont="1" applyFill="1" applyBorder="1" applyAlignment="1">
      <alignment vertical="center"/>
    </xf>
    <xf numFmtId="0" fontId="21" fillId="16" borderId="2" xfId="0" applyFont="1" applyFill="1" applyBorder="1" applyAlignment="1">
      <alignment vertical="center"/>
    </xf>
    <xf numFmtId="0" fontId="23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3" fillId="0" borderId="0" xfId="0" applyFont="1"/>
    <xf numFmtId="0" fontId="23" fillId="0" borderId="2" xfId="0" applyFont="1" applyBorder="1" applyAlignment="1">
      <alignment horizontal="center"/>
    </xf>
    <xf numFmtId="165" fontId="23" fillId="0" borderId="2" xfId="0" applyNumberFormat="1" applyFont="1" applyBorder="1" applyAlignment="1">
      <alignment horizontal="center"/>
    </xf>
    <xf numFmtId="0" fontId="15" fillId="0" borderId="3" xfId="0" applyFont="1" applyBorder="1" applyAlignment="1">
      <alignment vertical="center"/>
    </xf>
    <xf numFmtId="0" fontId="15" fillId="16" borderId="3" xfId="0" applyFont="1" applyFill="1" applyBorder="1" applyAlignment="1">
      <alignment vertical="center"/>
    </xf>
    <xf numFmtId="0" fontId="15" fillId="0" borderId="2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5" fillId="0" borderId="2" xfId="0" applyFont="1" applyBorder="1" applyAlignment="1">
      <alignment vertical="top"/>
    </xf>
    <xf numFmtId="0" fontId="22" fillId="0" borderId="2" xfId="0" applyFont="1" applyBorder="1" applyAlignment="1">
      <alignment vertical="top" wrapText="1"/>
    </xf>
    <xf numFmtId="0" fontId="16" fillId="4" borderId="2" xfId="0" applyFont="1" applyFill="1" applyBorder="1" applyAlignment="1">
      <alignment vertical="top" wrapText="1"/>
    </xf>
    <xf numFmtId="166" fontId="0" fillId="0" borderId="0" xfId="0" applyNumberFormat="1"/>
    <xf numFmtId="0" fontId="24" fillId="0" borderId="0" xfId="0" applyFont="1"/>
    <xf numFmtId="0" fontId="23" fillId="0" borderId="0" xfId="0" applyFont="1" applyAlignment="1">
      <alignment horizontal="center"/>
    </xf>
    <xf numFmtId="165" fontId="23" fillId="0" borderId="0" xfId="0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23" fillId="0" borderId="2" xfId="0" applyNumberFormat="1" applyFont="1" applyBorder="1" applyAlignment="1">
      <alignment horizontal="center"/>
    </xf>
    <xf numFmtId="165" fontId="0" fillId="0" borderId="0" xfId="0" applyNumberFormat="1"/>
    <xf numFmtId="0" fontId="24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vertical="center"/>
    </xf>
    <xf numFmtId="165" fontId="23" fillId="0" borderId="2" xfId="0" applyNumberFormat="1" applyFont="1" applyBorder="1" applyAlignment="1">
      <alignment horizontal="center" vertical="center"/>
    </xf>
    <xf numFmtId="164" fontId="23" fillId="0" borderId="2" xfId="0" applyNumberFormat="1" applyFont="1" applyBorder="1" applyAlignment="1">
      <alignment horizontal="center" vertical="center"/>
    </xf>
    <xf numFmtId="165" fontId="23" fillId="0" borderId="2" xfId="0" applyNumberFormat="1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5" fontId="0" fillId="0" borderId="2" xfId="0" applyNumberFormat="1" applyBorder="1" applyAlignment="1">
      <alignment vertical="center"/>
    </xf>
    <xf numFmtId="0" fontId="23" fillId="0" borderId="2" xfId="0" applyFont="1" applyBorder="1" applyAlignment="1">
      <alignment horizontal="center" vertical="center" wrapText="1"/>
    </xf>
    <xf numFmtId="164" fontId="23" fillId="0" borderId="2" xfId="0" applyNumberFormat="1" applyFont="1" applyBorder="1" applyAlignment="1">
      <alignment vertical="center"/>
    </xf>
    <xf numFmtId="165" fontId="23" fillId="5" borderId="2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164" fontId="23" fillId="0" borderId="0" xfId="0" applyNumberFormat="1" applyFont="1" applyAlignment="1">
      <alignment horizontal="center" wrapText="1"/>
    </xf>
    <xf numFmtId="0" fontId="24" fillId="0" borderId="2" xfId="0" applyFont="1" applyBorder="1" applyAlignment="1">
      <alignment vertical="center"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4" fillId="0" borderId="2" xfId="0" applyFont="1" applyBorder="1" applyAlignment="1">
      <alignment horizontal="left"/>
    </xf>
    <xf numFmtId="164" fontId="0" fillId="0" borderId="2" xfId="0" applyNumberFormat="1" applyBorder="1" applyAlignment="1">
      <alignment horizontal="center"/>
    </xf>
    <xf numFmtId="0" fontId="22" fillId="0" borderId="2" xfId="0" applyFont="1" applyBorder="1" applyAlignment="1">
      <alignment vertical="center" wrapText="1"/>
    </xf>
    <xf numFmtId="0" fontId="29" fillId="15" borderId="2" xfId="0" applyFont="1" applyFill="1" applyBorder="1"/>
    <xf numFmtId="0" fontId="6" fillId="15" borderId="2" xfId="0" applyFont="1" applyFill="1" applyBorder="1" applyAlignment="1">
      <alignment vertical="center" wrapText="1"/>
    </xf>
    <xf numFmtId="0" fontId="31" fillId="15" borderId="2" xfId="0" applyFont="1" applyFill="1" applyBorder="1" applyAlignment="1">
      <alignment horizontal="center" vertical="center" wrapText="1"/>
    </xf>
    <xf numFmtId="0" fontId="31" fillId="15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9" fillId="0" borderId="0" xfId="0" applyFont="1"/>
    <xf numFmtId="0" fontId="1" fillId="0" borderId="1" xfId="0" applyFont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vertical="center"/>
    </xf>
    <xf numFmtId="0" fontId="12" fillId="13" borderId="2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2" fillId="4" borderId="2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5" borderId="2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30" fillId="15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20" fillId="5" borderId="2" xfId="0" applyFont="1" applyFill="1" applyBorder="1" applyAlignment="1">
      <alignment horizontal="center" vertical="top" wrapText="1"/>
    </xf>
    <xf numFmtId="0" fontId="16" fillId="4" borderId="11" xfId="0" applyFont="1" applyFill="1" applyBorder="1" applyAlignment="1">
      <alignment horizontal="center" vertical="top" wrapText="1"/>
    </xf>
    <xf numFmtId="0" fontId="16" fillId="4" borderId="10" xfId="0" applyFont="1" applyFill="1" applyBorder="1" applyAlignment="1">
      <alignment horizontal="center" vertical="top" wrapText="1"/>
    </xf>
    <xf numFmtId="0" fontId="16" fillId="4" borderId="2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6" fillId="0" borderId="0" xfId="0" applyFont="1" applyAlignment="1">
      <alignment horizontal="center" vertical="top" wrapText="1"/>
    </xf>
    <xf numFmtId="0" fontId="16" fillId="4" borderId="5" xfId="0" applyFont="1" applyFill="1" applyBorder="1" applyAlignment="1">
      <alignment horizontal="center" vertical="top" wrapText="1"/>
    </xf>
    <xf numFmtId="0" fontId="16" fillId="4" borderId="7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16" fillId="4" borderId="3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righ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9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workbookViewId="0">
      <pane xSplit="2" ySplit="3" topLeftCell="C4" activePane="bottomRight" state="frozen"/>
      <selection pane="topRight"/>
      <selection pane="bottomLeft"/>
      <selection pane="bottomRight" activeCell="G15" sqref="G15"/>
    </sheetView>
  </sheetViews>
  <sheetFormatPr defaultColWidth="8.6328125" defaultRowHeight="12.5"/>
  <cols>
    <col min="1" max="1" width="7.90625" style="45" customWidth="1"/>
    <col min="2" max="2" width="36" style="46" customWidth="1"/>
    <col min="3" max="3" width="14.453125" style="47" customWidth="1"/>
    <col min="4" max="13" width="14.08984375" style="48" customWidth="1"/>
    <col min="14" max="16384" width="8.6328125" style="47"/>
  </cols>
  <sheetData>
    <row r="1" spans="1:13" ht="13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3" ht="12.65" customHeight="1">
      <c r="A2" s="141" t="s">
        <v>1</v>
      </c>
      <c r="B2" s="142" t="s">
        <v>2</v>
      </c>
      <c r="C2" s="143" t="s">
        <v>3</v>
      </c>
      <c r="D2" s="140" t="s">
        <v>4</v>
      </c>
      <c r="E2" s="140"/>
      <c r="F2" s="140"/>
      <c r="G2" s="140"/>
      <c r="H2" s="140"/>
      <c r="I2" s="140"/>
      <c r="J2" s="140"/>
      <c r="K2" s="140"/>
      <c r="L2" s="140"/>
      <c r="M2" s="140"/>
    </row>
    <row r="3" spans="1:13" ht="50">
      <c r="A3" s="141"/>
      <c r="B3" s="142"/>
      <c r="C3" s="143"/>
      <c r="D3" s="49" t="s">
        <v>5</v>
      </c>
      <c r="E3" s="49" t="s">
        <v>6</v>
      </c>
      <c r="F3" s="49" t="s">
        <v>7</v>
      </c>
      <c r="G3" s="49" t="s">
        <v>8</v>
      </c>
      <c r="H3" s="49" t="s">
        <v>9</v>
      </c>
      <c r="I3" s="49" t="s">
        <v>10</v>
      </c>
      <c r="J3" s="49" t="s">
        <v>11</v>
      </c>
      <c r="K3" s="49" t="s">
        <v>12</v>
      </c>
      <c r="L3" s="49" t="s">
        <v>13</v>
      </c>
      <c r="M3" s="49" t="s">
        <v>14</v>
      </c>
    </row>
    <row r="4" spans="1:13">
      <c r="A4" s="50">
        <v>1</v>
      </c>
      <c r="B4" s="51" t="s">
        <v>15</v>
      </c>
      <c r="C4" s="52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>
      <c r="A5" s="50">
        <v>2</v>
      </c>
      <c r="B5" s="51" t="s">
        <v>16</v>
      </c>
      <c r="C5" s="52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 ht="25">
      <c r="A6" s="50">
        <v>3</v>
      </c>
      <c r="B6" s="51" t="s">
        <v>17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 ht="37.5">
      <c r="A7" s="50">
        <v>4</v>
      </c>
      <c r="B7" s="51" t="s">
        <v>18</v>
      </c>
      <c r="C7" s="52"/>
      <c r="D7" s="53"/>
      <c r="E7" s="53"/>
      <c r="F7" s="53"/>
      <c r="G7" s="53"/>
      <c r="H7" s="53"/>
      <c r="I7" s="53"/>
      <c r="J7" s="53"/>
      <c r="K7" s="53"/>
      <c r="L7" s="53"/>
      <c r="M7" s="53"/>
    </row>
    <row r="8" spans="1:13">
      <c r="A8" s="50">
        <v>5</v>
      </c>
      <c r="B8" s="51" t="s">
        <v>19</v>
      </c>
      <c r="C8" s="52"/>
      <c r="D8" s="53"/>
      <c r="E8" s="53"/>
      <c r="F8" s="53"/>
      <c r="G8" s="53"/>
      <c r="H8" s="53"/>
      <c r="I8" s="53"/>
      <c r="J8" s="53"/>
      <c r="K8" s="53"/>
      <c r="L8" s="53"/>
      <c r="M8" s="53"/>
    </row>
    <row r="9" spans="1:13">
      <c r="A9" s="50">
        <v>6</v>
      </c>
      <c r="B9" s="51" t="s">
        <v>20</v>
      </c>
      <c r="C9" s="52"/>
      <c r="D9" s="53"/>
      <c r="E9" s="53"/>
      <c r="F9" s="53"/>
      <c r="G9" s="53"/>
      <c r="H9" s="53"/>
      <c r="I9" s="53"/>
      <c r="J9" s="53"/>
      <c r="K9" s="53"/>
      <c r="L9" s="53"/>
      <c r="M9" s="53"/>
    </row>
    <row r="10" spans="1:13">
      <c r="A10" s="50">
        <v>7</v>
      </c>
      <c r="B10" s="51" t="s">
        <v>21</v>
      </c>
      <c r="C10" s="52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1" spans="1:13">
      <c r="A11" s="50">
        <v>8</v>
      </c>
      <c r="B11" s="51" t="s">
        <v>22</v>
      </c>
      <c r="C11" s="52"/>
      <c r="D11" s="53"/>
      <c r="E11" s="53"/>
      <c r="F11" s="53"/>
      <c r="G11" s="53"/>
      <c r="H11" s="53"/>
      <c r="I11" s="53"/>
      <c r="J11" s="53"/>
      <c r="K11" s="53"/>
      <c r="L11" s="53"/>
      <c r="M11" s="53"/>
    </row>
    <row r="12" spans="1:13" ht="25">
      <c r="A12" s="50">
        <v>9</v>
      </c>
      <c r="B12" s="51" t="s">
        <v>23</v>
      </c>
      <c r="C12" s="52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ht="25">
      <c r="A13" s="50">
        <v>10</v>
      </c>
      <c r="B13" s="51" t="s">
        <v>24</v>
      </c>
      <c r="C13" s="52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ht="25">
      <c r="A14" s="50">
        <v>11</v>
      </c>
      <c r="B14" s="51" t="s">
        <v>25</v>
      </c>
      <c r="C14" s="52"/>
      <c r="D14" s="53"/>
      <c r="E14" s="53"/>
      <c r="F14" s="53"/>
      <c r="G14" s="53"/>
      <c r="H14" s="53"/>
      <c r="I14" s="53"/>
      <c r="J14" s="53"/>
      <c r="K14" s="53"/>
      <c r="L14" s="53"/>
      <c r="M14" s="53"/>
    </row>
    <row r="15" spans="1:13" ht="25">
      <c r="A15" s="50">
        <v>12</v>
      </c>
      <c r="B15" s="51" t="s">
        <v>26</v>
      </c>
      <c r="C15" s="52"/>
      <c r="D15" s="53"/>
      <c r="E15" s="53"/>
      <c r="F15" s="53"/>
      <c r="G15" s="53"/>
      <c r="H15" s="53"/>
      <c r="I15" s="53"/>
      <c r="J15" s="53"/>
      <c r="K15" s="53"/>
      <c r="L15" s="53"/>
      <c r="M15" s="53"/>
    </row>
    <row r="16" spans="1:13">
      <c r="A16" s="50">
        <v>13</v>
      </c>
      <c r="B16" s="51" t="s">
        <v>27</v>
      </c>
      <c r="C16" s="52"/>
      <c r="D16" s="53"/>
      <c r="E16" s="53"/>
      <c r="F16" s="53"/>
      <c r="G16" s="53"/>
      <c r="H16" s="53"/>
      <c r="I16" s="53"/>
      <c r="J16" s="53"/>
      <c r="K16" s="53"/>
      <c r="L16" s="53"/>
      <c r="M16" s="53"/>
    </row>
    <row r="17" spans="1:13">
      <c r="A17" s="50">
        <v>14</v>
      </c>
      <c r="B17" s="51" t="s">
        <v>28</v>
      </c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3">
      <c r="A18" s="50">
        <v>15</v>
      </c>
      <c r="B18" s="51" t="s">
        <v>29</v>
      </c>
      <c r="C18" s="52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3">
      <c r="A19" s="50">
        <v>16</v>
      </c>
      <c r="B19" s="51" t="s">
        <v>30</v>
      </c>
      <c r="C19" s="52"/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1:13">
      <c r="A20" s="50">
        <v>17</v>
      </c>
      <c r="B20" s="51" t="s">
        <v>31</v>
      </c>
      <c r="C20" s="52"/>
      <c r="D20" s="53"/>
      <c r="E20" s="53"/>
      <c r="F20" s="53"/>
      <c r="G20" s="53"/>
      <c r="H20" s="53"/>
      <c r="I20" s="53"/>
      <c r="J20" s="53"/>
      <c r="K20" s="53"/>
      <c r="L20" s="53"/>
      <c r="M20" s="53"/>
    </row>
    <row r="21" spans="1:13">
      <c r="A21" s="50">
        <v>18</v>
      </c>
      <c r="B21" s="54"/>
      <c r="C21" s="52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3">
      <c r="A22" s="50">
        <v>19</v>
      </c>
      <c r="B22" s="54"/>
      <c r="C22" s="52"/>
      <c r="D22" s="53"/>
      <c r="E22" s="53"/>
      <c r="F22" s="53"/>
      <c r="G22" s="53"/>
      <c r="H22" s="53"/>
      <c r="I22" s="53"/>
      <c r="J22" s="53"/>
      <c r="K22" s="53"/>
      <c r="L22" s="53"/>
      <c r="M22" s="53"/>
    </row>
    <row r="23" spans="1:13">
      <c r="A23" s="50">
        <v>20</v>
      </c>
      <c r="B23" s="54"/>
      <c r="C23" s="52"/>
      <c r="D23" s="53"/>
      <c r="E23" s="53"/>
      <c r="F23" s="53"/>
      <c r="G23" s="53"/>
      <c r="H23" s="53"/>
      <c r="I23" s="53"/>
      <c r="J23" s="53"/>
      <c r="K23" s="53"/>
      <c r="L23" s="53"/>
      <c r="M23" s="53"/>
    </row>
    <row r="24" spans="1:13">
      <c r="A24" s="50">
        <v>21</v>
      </c>
      <c r="B24" s="54"/>
      <c r="C24" s="52"/>
      <c r="D24" s="53"/>
      <c r="E24" s="53"/>
      <c r="F24" s="53"/>
      <c r="G24" s="53"/>
      <c r="H24" s="53"/>
      <c r="I24" s="53"/>
      <c r="J24" s="53"/>
      <c r="K24" s="53"/>
      <c r="L24" s="53"/>
      <c r="M24" s="53"/>
    </row>
    <row r="25" spans="1:13">
      <c r="A25" s="50">
        <v>22</v>
      </c>
      <c r="B25" s="54"/>
      <c r="C25" s="52"/>
      <c r="D25" s="53"/>
      <c r="E25" s="53"/>
      <c r="F25" s="53"/>
      <c r="G25" s="53"/>
      <c r="H25" s="53"/>
      <c r="I25" s="53"/>
      <c r="J25" s="53"/>
      <c r="K25" s="53"/>
      <c r="L25" s="53"/>
      <c r="M25" s="53"/>
    </row>
    <row r="26" spans="1:13">
      <c r="A26" s="50">
        <v>23</v>
      </c>
      <c r="B26" s="54"/>
      <c r="C26" s="52"/>
      <c r="D26" s="53"/>
      <c r="E26" s="53"/>
      <c r="F26" s="53"/>
      <c r="G26" s="53"/>
      <c r="H26" s="53"/>
      <c r="I26" s="53"/>
      <c r="J26" s="53"/>
      <c r="K26" s="53"/>
      <c r="L26" s="53"/>
      <c r="M26" s="53"/>
    </row>
    <row r="27" spans="1:13">
      <c r="A27" s="50">
        <v>24</v>
      </c>
      <c r="B27" s="54"/>
      <c r="C27" s="52"/>
      <c r="D27" s="53"/>
      <c r="E27" s="53"/>
      <c r="F27" s="53"/>
      <c r="G27" s="53"/>
      <c r="H27" s="53"/>
      <c r="I27" s="53"/>
      <c r="J27" s="53"/>
      <c r="K27" s="53"/>
      <c r="L27" s="53"/>
      <c r="M27" s="53"/>
    </row>
    <row r="28" spans="1:13">
      <c r="A28" s="50">
        <v>25</v>
      </c>
      <c r="B28" s="54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</row>
    <row r="29" spans="1:13">
      <c r="A29" s="50">
        <v>26</v>
      </c>
      <c r="B29" s="54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3">
      <c r="A30" s="50">
        <v>27</v>
      </c>
      <c r="B30" s="54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</row>
    <row r="31" spans="1:13">
      <c r="A31" s="50">
        <v>28</v>
      </c>
      <c r="B31" s="54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A32" s="50">
        <v>29</v>
      </c>
      <c r="B32" s="54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</row>
    <row r="33" spans="1:13">
      <c r="A33" s="50">
        <v>30</v>
      </c>
      <c r="B33" s="54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>
      <c r="A34" s="50">
        <v>31</v>
      </c>
      <c r="B34" s="54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</row>
    <row r="35" spans="1:13">
      <c r="A35" s="50">
        <v>32</v>
      </c>
      <c r="B35" s="54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6" spans="1:13">
      <c r="A36" s="50">
        <v>33</v>
      </c>
      <c r="B36" s="54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</row>
    <row r="37" spans="1:13">
      <c r="A37" s="50">
        <v>34</v>
      </c>
      <c r="B37" s="54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</row>
    <row r="38" spans="1:13">
      <c r="A38" s="50">
        <v>35</v>
      </c>
      <c r="B38" s="54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</row>
    <row r="39" spans="1:13">
      <c r="A39" s="50">
        <v>36</v>
      </c>
      <c r="B39" s="54"/>
      <c r="C39" s="52"/>
      <c r="D39" s="53"/>
      <c r="E39" s="53"/>
      <c r="F39" s="53"/>
      <c r="G39" s="53"/>
      <c r="H39" s="53"/>
      <c r="I39" s="53"/>
      <c r="J39" s="53"/>
      <c r="K39" s="53"/>
      <c r="L39" s="53"/>
      <c r="M39" s="53"/>
    </row>
    <row r="40" spans="1:13">
      <c r="A40" s="50">
        <v>37</v>
      </c>
      <c r="B40" s="54"/>
      <c r="C40" s="52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3">
      <c r="A41" s="50">
        <v>38</v>
      </c>
      <c r="B41" s="54"/>
      <c r="C41" s="52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>
      <c r="A42" s="50">
        <v>39</v>
      </c>
      <c r="B42" s="54"/>
      <c r="C42" s="52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3">
      <c r="A43" s="50">
        <v>40</v>
      </c>
      <c r="B43" s="54"/>
      <c r="C43" s="52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1:13">
      <c r="A44" s="50">
        <v>41</v>
      </c>
      <c r="B44" s="54"/>
      <c r="C44" s="52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1:13">
      <c r="A45" s="50">
        <v>42</v>
      </c>
      <c r="B45" s="54"/>
      <c r="C45" s="52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1:13">
      <c r="A46" s="50">
        <v>43</v>
      </c>
      <c r="B46" s="54"/>
      <c r="C46" s="52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1:13">
      <c r="A47" s="50">
        <v>44</v>
      </c>
      <c r="B47" s="54"/>
      <c r="C47" s="52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1:13">
      <c r="A48" s="50">
        <v>45</v>
      </c>
      <c r="B48" s="54"/>
      <c r="C48" s="52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1:13">
      <c r="A49" s="50">
        <v>46</v>
      </c>
      <c r="B49" s="54"/>
      <c r="C49" s="52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1:13">
      <c r="A50" s="50">
        <v>47</v>
      </c>
      <c r="B50" s="54"/>
      <c r="C50" s="52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1:13">
      <c r="A51" s="50">
        <v>48</v>
      </c>
      <c r="B51" s="54"/>
      <c r="C51" s="52"/>
      <c r="D51" s="53"/>
      <c r="E51" s="53"/>
      <c r="F51" s="53"/>
      <c r="G51" s="53"/>
      <c r="H51" s="53"/>
      <c r="I51" s="53"/>
      <c r="J51" s="53"/>
      <c r="K51" s="53"/>
      <c r="L51" s="53"/>
      <c r="M51" s="53"/>
    </row>
  </sheetData>
  <mergeCells count="5">
    <mergeCell ref="A1:M1"/>
    <mergeCell ref="D2:M2"/>
    <mergeCell ref="A2:A3"/>
    <mergeCell ref="B2:B3"/>
    <mergeCell ref="C2:C3"/>
  </mergeCells>
  <pageMargins left="0.7" right="0.7" top="0.75" bottom="0.75" header="0.3" footer="0.3"/>
  <pageSetup paperSize="5" scale="82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1"/>
  <sheetViews>
    <sheetView workbookViewId="0">
      <selection activeCell="C7" sqref="C7"/>
    </sheetView>
  </sheetViews>
  <sheetFormatPr defaultColWidth="8.6328125" defaultRowHeight="14.5"/>
  <cols>
    <col min="1" max="1" width="56.08984375" style="39" customWidth="1"/>
    <col min="2" max="9" width="14" style="40" customWidth="1"/>
    <col min="10" max="16384" width="8.6328125" style="40"/>
  </cols>
  <sheetData>
    <row r="1" spans="1:9" ht="15.5">
      <c r="A1" s="144" t="s">
        <v>32</v>
      </c>
      <c r="B1" s="144"/>
      <c r="C1" s="144"/>
      <c r="D1" s="144"/>
      <c r="E1" s="144"/>
      <c r="F1" s="144"/>
      <c r="G1" s="144"/>
      <c r="H1" s="144"/>
      <c r="I1" s="144"/>
    </row>
    <row r="2" spans="1:9">
      <c r="B2" s="145" t="s">
        <v>33</v>
      </c>
      <c r="C2" s="145"/>
      <c r="D2" s="145"/>
      <c r="E2" s="145"/>
      <c r="F2" s="145"/>
      <c r="G2" s="145"/>
      <c r="H2" s="145"/>
      <c r="I2" s="145"/>
    </row>
    <row r="3" spans="1:9" ht="14.4" customHeight="1">
      <c r="A3" s="148" t="s">
        <v>34</v>
      </c>
      <c r="B3" s="146" t="s">
        <v>35</v>
      </c>
      <c r="C3" s="146"/>
      <c r="D3" s="146"/>
      <c r="E3" s="146"/>
      <c r="F3" s="147" t="s">
        <v>36</v>
      </c>
      <c r="G3" s="147"/>
      <c r="H3" s="147"/>
      <c r="I3" s="147"/>
    </row>
    <row r="4" spans="1:9" ht="15" customHeight="1">
      <c r="A4" s="148"/>
      <c r="B4" s="146" t="s">
        <v>37</v>
      </c>
      <c r="C4" s="146" t="s">
        <v>374</v>
      </c>
      <c r="D4" s="146"/>
      <c r="E4" s="146"/>
      <c r="F4" s="147" t="s">
        <v>38</v>
      </c>
      <c r="G4" s="147" t="s">
        <v>374</v>
      </c>
      <c r="H4" s="147"/>
      <c r="I4" s="147"/>
    </row>
    <row r="5" spans="1:9" ht="29">
      <c r="A5" s="148"/>
      <c r="B5" s="146"/>
      <c r="C5" s="15" t="s">
        <v>39</v>
      </c>
      <c r="D5" s="15" t="s">
        <v>40</v>
      </c>
      <c r="E5" s="15" t="s">
        <v>41</v>
      </c>
      <c r="F5" s="147"/>
      <c r="G5" s="41" t="s">
        <v>39</v>
      </c>
      <c r="H5" s="41" t="s">
        <v>40</v>
      </c>
      <c r="I5" s="41" t="s">
        <v>41</v>
      </c>
    </row>
    <row r="6" spans="1:9" s="38" customFormat="1">
      <c r="A6" s="42" t="s">
        <v>42</v>
      </c>
      <c r="B6" s="43"/>
      <c r="C6" s="43"/>
      <c r="D6" s="43"/>
      <c r="E6" s="43"/>
      <c r="F6" s="43"/>
      <c r="G6" s="44"/>
      <c r="H6" s="44"/>
      <c r="I6" s="43"/>
    </row>
    <row r="7" spans="1:9" s="38" customFormat="1" ht="29">
      <c r="A7" s="42" t="s">
        <v>43</v>
      </c>
      <c r="B7" s="43"/>
      <c r="C7" s="43"/>
      <c r="D7" s="43"/>
      <c r="E7" s="43"/>
      <c r="F7" s="43"/>
      <c r="G7" s="44"/>
      <c r="H7" s="44"/>
      <c r="I7" s="43"/>
    </row>
    <row r="8" spans="1:9" s="38" customFormat="1" ht="29">
      <c r="A8" s="42" t="s">
        <v>44</v>
      </c>
      <c r="B8" s="43"/>
      <c r="C8" s="43"/>
      <c r="D8" s="43"/>
      <c r="E8" s="43"/>
      <c r="F8" s="43"/>
      <c r="G8" s="44"/>
      <c r="H8" s="44"/>
      <c r="I8" s="43"/>
    </row>
    <row r="9" spans="1:9" s="38" customFormat="1">
      <c r="A9" s="42" t="s">
        <v>45</v>
      </c>
      <c r="B9" s="43"/>
      <c r="C9" s="43"/>
      <c r="D9" s="43"/>
      <c r="E9" s="43"/>
      <c r="F9" s="43"/>
      <c r="G9" s="44"/>
      <c r="H9" s="44"/>
      <c r="I9" s="43"/>
    </row>
    <row r="10" spans="1:9" s="38" customFormat="1">
      <c r="A10" s="42" t="s">
        <v>46</v>
      </c>
      <c r="B10" s="43"/>
      <c r="C10" s="43"/>
      <c r="D10" s="43"/>
      <c r="E10" s="43"/>
      <c r="F10" s="43"/>
      <c r="G10" s="44"/>
      <c r="H10" s="44"/>
      <c r="I10" s="43"/>
    </row>
    <row r="11" spans="1:9" s="38" customFormat="1">
      <c r="A11" s="19" t="s">
        <v>47</v>
      </c>
      <c r="B11" s="43"/>
      <c r="C11" s="43"/>
      <c r="D11" s="43"/>
      <c r="E11" s="43"/>
      <c r="F11" s="43"/>
      <c r="G11" s="44"/>
      <c r="H11" s="44"/>
      <c r="I11" s="43"/>
    </row>
  </sheetData>
  <mergeCells count="9">
    <mergeCell ref="A1:I1"/>
    <mergeCell ref="B2:I2"/>
    <mergeCell ref="B3:E3"/>
    <mergeCell ref="F3:I3"/>
    <mergeCell ref="C4:E4"/>
    <mergeCell ref="G4:I4"/>
    <mergeCell ref="A3:A5"/>
    <mergeCell ref="B4:B5"/>
    <mergeCell ref="F4:F5"/>
  </mergeCells>
  <pageMargins left="0.7" right="0.7" top="0.75" bottom="0.75" header="0.3" footer="0.3"/>
  <pageSetup paperSize="5" scale="97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AB1040"/>
  <sheetViews>
    <sheetView zoomScaleNormal="90" zoomScaleSheetLayoutView="40" workbookViewId="0">
      <pane xSplit="5" ySplit="5" topLeftCell="P81" activePane="bottomRight" state="frozen"/>
      <selection pane="topRight"/>
      <selection pane="bottomLeft"/>
      <selection pane="bottomRight" activeCell="U90" sqref="U90"/>
    </sheetView>
  </sheetViews>
  <sheetFormatPr defaultColWidth="14.453125" defaultRowHeight="14.5"/>
  <cols>
    <col min="1" max="1" width="6.6328125" style="10" customWidth="1"/>
    <col min="2" max="2" width="7.36328125" style="10" customWidth="1"/>
    <col min="3" max="3" width="12.6328125" style="10" customWidth="1"/>
    <col min="4" max="4" width="5.90625" style="10" customWidth="1"/>
    <col min="5" max="5" width="38.36328125" style="13" customWidth="1"/>
    <col min="6" max="6" width="7" style="13" hidden="1" customWidth="1"/>
    <col min="7" max="7" width="9.90625" style="13" hidden="1" customWidth="1"/>
    <col min="8" max="8" width="8.90625" style="13" hidden="1" customWidth="1"/>
    <col min="9" max="9" width="15" style="13" hidden="1" customWidth="1"/>
    <col min="10" max="10" width="13.36328125" style="13" customWidth="1"/>
    <col min="11" max="11" width="16.453125" style="13" customWidth="1"/>
    <col min="12" max="12" width="6.6328125" style="13" customWidth="1"/>
    <col min="13" max="13" width="15.453125" style="13" customWidth="1"/>
    <col min="14" max="14" width="12.90625" style="13" customWidth="1"/>
    <col min="15" max="15" width="9.36328125" style="13" customWidth="1"/>
    <col min="16" max="16" width="14.08984375" style="13" customWidth="1"/>
    <col min="17" max="17" width="8.08984375" style="13" customWidth="1"/>
    <col min="18" max="18" width="8.90625" style="13" customWidth="1"/>
    <col min="19" max="19" width="12" style="13" customWidth="1"/>
    <col min="20" max="22" width="15.54296875" style="13" customWidth="1"/>
    <col min="23" max="23" width="134.90625" style="13" customWidth="1"/>
    <col min="24" max="24" width="14.6328125" style="13" customWidth="1"/>
    <col min="25" max="25" width="17.90625" style="13" customWidth="1"/>
    <col min="26" max="27" width="15.54296875" style="13" customWidth="1"/>
    <col min="28" max="28" width="13" style="13" customWidth="1"/>
    <col min="29" max="16384" width="14.453125" style="13"/>
  </cols>
  <sheetData>
    <row r="1" spans="1:28" ht="18.5">
      <c r="A1" s="171" t="s">
        <v>373</v>
      </c>
      <c r="B1" s="171"/>
      <c r="C1" s="171"/>
      <c r="D1" s="171"/>
      <c r="E1" s="171"/>
    </row>
    <row r="3" spans="1:28" ht="18.5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72"/>
      <c r="AA3" s="172"/>
      <c r="AB3" s="172"/>
    </row>
    <row r="4" spans="1:28" ht="29.25" customHeight="1">
      <c r="A4" s="146" t="s">
        <v>48</v>
      </c>
      <c r="B4" s="146" t="s">
        <v>49</v>
      </c>
      <c r="C4" s="146" t="s">
        <v>50</v>
      </c>
      <c r="D4" s="146" t="s">
        <v>51</v>
      </c>
      <c r="E4" s="146" t="s">
        <v>52</v>
      </c>
      <c r="F4" s="146" t="s">
        <v>53</v>
      </c>
      <c r="G4" s="173" t="s">
        <v>5</v>
      </c>
      <c r="H4" s="174"/>
      <c r="I4" s="146" t="s">
        <v>54</v>
      </c>
      <c r="J4" s="146" t="s">
        <v>55</v>
      </c>
      <c r="K4" s="149"/>
      <c r="L4" s="149"/>
      <c r="M4" s="146" t="s">
        <v>56</v>
      </c>
      <c r="N4" s="146" t="s">
        <v>57</v>
      </c>
      <c r="O4" s="146" t="s">
        <v>58</v>
      </c>
      <c r="P4" s="146" t="s">
        <v>59</v>
      </c>
      <c r="Q4" s="146" t="s">
        <v>11</v>
      </c>
      <c r="R4" s="146" t="s">
        <v>60</v>
      </c>
      <c r="S4" s="146" t="s">
        <v>61</v>
      </c>
      <c r="T4" s="150" t="s">
        <v>364</v>
      </c>
      <c r="U4" s="57" t="s">
        <v>366</v>
      </c>
      <c r="V4" s="57"/>
      <c r="W4" s="146" t="s">
        <v>62</v>
      </c>
      <c r="X4" s="150" t="s">
        <v>368</v>
      </c>
      <c r="Y4" s="150" t="s">
        <v>369</v>
      </c>
      <c r="Z4" s="150" t="s">
        <v>372</v>
      </c>
      <c r="AA4" s="57" t="s">
        <v>370</v>
      </c>
      <c r="AB4" s="146" t="s">
        <v>63</v>
      </c>
    </row>
    <row r="5" spans="1:28" ht="72.5">
      <c r="A5" s="152"/>
      <c r="B5" s="152"/>
      <c r="C5" s="152"/>
      <c r="D5" s="152"/>
      <c r="E5" s="152"/>
      <c r="F5" s="149"/>
      <c r="G5" s="15" t="s">
        <v>64</v>
      </c>
      <c r="H5" s="15" t="s">
        <v>65</v>
      </c>
      <c r="I5" s="149"/>
      <c r="J5" s="15" t="s">
        <v>66</v>
      </c>
      <c r="K5" s="15" t="s">
        <v>67</v>
      </c>
      <c r="L5" s="15" t="s">
        <v>47</v>
      </c>
      <c r="M5" s="149"/>
      <c r="N5" s="149"/>
      <c r="O5" s="149"/>
      <c r="P5" s="149"/>
      <c r="Q5" s="149"/>
      <c r="R5" s="149"/>
      <c r="S5" s="149"/>
      <c r="T5" s="151"/>
      <c r="U5" s="58" t="s">
        <v>365</v>
      </c>
      <c r="V5" s="58" t="s">
        <v>367</v>
      </c>
      <c r="W5" s="146"/>
      <c r="X5" s="151"/>
      <c r="Y5" s="151"/>
      <c r="Z5" s="151"/>
      <c r="AA5" s="58" t="s">
        <v>371</v>
      </c>
      <c r="AB5" s="149"/>
    </row>
    <row r="6" spans="1:28">
      <c r="A6" s="167" t="s">
        <v>42</v>
      </c>
      <c r="B6" s="157" t="s">
        <v>68</v>
      </c>
      <c r="C6" s="157" t="s">
        <v>69</v>
      </c>
      <c r="D6" s="17">
        <v>1</v>
      </c>
      <c r="E6" s="18" t="s">
        <v>70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ht="29">
      <c r="A7" s="168"/>
      <c r="B7" s="152"/>
      <c r="C7" s="152"/>
      <c r="D7" s="17">
        <v>2</v>
      </c>
      <c r="E7" s="18" t="s">
        <v>71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>
      <c r="A8" s="168"/>
      <c r="B8" s="152"/>
      <c r="C8" s="152"/>
      <c r="D8" s="17">
        <v>3</v>
      </c>
      <c r="E8" s="18" t="s">
        <v>72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28" ht="117.75" customHeight="1">
      <c r="A9" s="168"/>
      <c r="B9" s="152"/>
      <c r="C9" s="152"/>
      <c r="D9" s="17">
        <v>4</v>
      </c>
      <c r="E9" s="23" t="s">
        <v>73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19"/>
      <c r="Y9" s="19"/>
      <c r="Z9" s="19"/>
      <c r="AA9" s="19"/>
      <c r="AB9" s="19"/>
    </row>
    <row r="10" spans="1:28" ht="29">
      <c r="A10" s="168"/>
      <c r="B10" s="152"/>
      <c r="C10" s="152"/>
      <c r="D10" s="17">
        <v>5</v>
      </c>
      <c r="E10" s="18" t="s">
        <v>74</v>
      </c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19"/>
      <c r="Y10" s="19"/>
      <c r="Z10" s="19"/>
      <c r="AA10" s="19"/>
      <c r="AB10" s="19"/>
    </row>
    <row r="11" spans="1:28" ht="29">
      <c r="A11" s="168"/>
      <c r="B11" s="152"/>
      <c r="C11" s="152"/>
      <c r="D11" s="17">
        <v>6</v>
      </c>
      <c r="E11" s="23" t="s">
        <v>75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19"/>
      <c r="Y11" s="19"/>
      <c r="Z11" s="19"/>
      <c r="AA11" s="19"/>
      <c r="AB11" s="19"/>
    </row>
    <row r="12" spans="1:28">
      <c r="A12" s="168"/>
      <c r="B12" s="152"/>
      <c r="C12" s="152"/>
      <c r="D12" s="17">
        <v>7</v>
      </c>
      <c r="E12" s="18" t="s">
        <v>76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19"/>
      <c r="Y12" s="19"/>
      <c r="Z12" s="19"/>
      <c r="AA12" s="19"/>
      <c r="AB12" s="19"/>
    </row>
    <row r="13" spans="1:28" ht="409.5" customHeight="1">
      <c r="A13" s="168"/>
      <c r="B13" s="152"/>
      <c r="C13" s="152"/>
      <c r="D13" s="17">
        <v>8</v>
      </c>
      <c r="E13" s="23" t="s">
        <v>77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19"/>
      <c r="Y13" s="19"/>
      <c r="Z13" s="19"/>
      <c r="AA13" s="19"/>
      <c r="AB13" s="19"/>
    </row>
    <row r="14" spans="1:28">
      <c r="A14" s="168"/>
      <c r="B14" s="152"/>
      <c r="C14" s="152"/>
      <c r="D14" s="17">
        <v>9</v>
      </c>
      <c r="E14" s="20" t="s">
        <v>78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19"/>
      <c r="Y14" s="19"/>
      <c r="Z14" s="19"/>
      <c r="AA14" s="19"/>
      <c r="AB14" s="19"/>
    </row>
    <row r="15" spans="1:28">
      <c r="A15" s="168"/>
      <c r="B15" s="152"/>
      <c r="C15" s="152"/>
      <c r="D15" s="17">
        <v>10</v>
      </c>
      <c r="E15" s="18" t="s">
        <v>79</v>
      </c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19"/>
      <c r="Y15" s="19"/>
      <c r="Z15" s="19"/>
      <c r="AA15" s="19"/>
      <c r="AB15" s="19"/>
    </row>
    <row r="16" spans="1:28">
      <c r="A16" s="168"/>
      <c r="B16" s="152"/>
      <c r="C16" s="152"/>
      <c r="D16" s="17">
        <v>11</v>
      </c>
      <c r="E16" s="18" t="s">
        <v>80</v>
      </c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19"/>
      <c r="Y16" s="19"/>
      <c r="Z16" s="19"/>
      <c r="AA16" s="19"/>
      <c r="AB16" s="19"/>
    </row>
    <row r="17" spans="1:28">
      <c r="A17" s="168"/>
      <c r="B17" s="152"/>
      <c r="C17" s="152"/>
      <c r="D17" s="17">
        <v>12</v>
      </c>
      <c r="E17" s="18" t="s">
        <v>81</v>
      </c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19"/>
      <c r="Y17" s="19"/>
      <c r="Z17" s="19"/>
      <c r="AA17" s="19"/>
      <c r="AB17" s="19"/>
    </row>
    <row r="18" spans="1:28">
      <c r="A18" s="168"/>
      <c r="B18" s="152"/>
      <c r="C18" s="152"/>
      <c r="D18" s="17">
        <v>13</v>
      </c>
      <c r="E18" s="20" t="s">
        <v>82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19"/>
      <c r="Y18" s="19"/>
      <c r="Z18" s="19"/>
      <c r="AA18" s="19"/>
      <c r="AB18" s="19"/>
    </row>
    <row r="19" spans="1:28">
      <c r="A19" s="168"/>
      <c r="B19" s="152"/>
      <c r="C19" s="152"/>
      <c r="D19" s="17">
        <v>14</v>
      </c>
      <c r="E19" s="18" t="s">
        <v>83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19"/>
      <c r="Y19" s="19"/>
      <c r="Z19" s="19"/>
      <c r="AA19" s="19"/>
      <c r="AB19" s="19"/>
    </row>
    <row r="20" spans="1:28">
      <c r="A20" s="168"/>
      <c r="B20" s="152"/>
      <c r="C20" s="152"/>
      <c r="D20" s="17">
        <v>15</v>
      </c>
      <c r="E20" s="18" t="s">
        <v>84</v>
      </c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19"/>
      <c r="Y20" s="19"/>
      <c r="Z20" s="19"/>
      <c r="AA20" s="19"/>
      <c r="AB20" s="19"/>
    </row>
    <row r="21" spans="1:28" ht="29">
      <c r="A21" s="168"/>
      <c r="B21" s="152"/>
      <c r="C21" s="152"/>
      <c r="D21" s="17">
        <v>16</v>
      </c>
      <c r="E21" s="18" t="s">
        <v>85</v>
      </c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19"/>
      <c r="Y21" s="19"/>
      <c r="Z21" s="19"/>
      <c r="AA21" s="19"/>
      <c r="AB21" s="19"/>
    </row>
    <row r="22" spans="1:28">
      <c r="A22" s="168"/>
      <c r="B22" s="152"/>
      <c r="C22" s="152"/>
      <c r="D22" s="17">
        <v>17</v>
      </c>
      <c r="E22" s="18" t="s">
        <v>86</v>
      </c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19"/>
      <c r="Y22" s="19"/>
      <c r="Z22" s="19"/>
      <c r="AA22" s="19"/>
      <c r="AB22" s="19"/>
    </row>
    <row r="23" spans="1:28">
      <c r="A23" s="168"/>
      <c r="B23" s="152"/>
      <c r="C23" s="152"/>
      <c r="D23" s="17">
        <v>18</v>
      </c>
      <c r="E23" s="18" t="s">
        <v>87</v>
      </c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19"/>
      <c r="Y23" s="19"/>
      <c r="Z23" s="19"/>
      <c r="AA23" s="19"/>
      <c r="AB23" s="19"/>
    </row>
    <row r="24" spans="1:28">
      <c r="A24" s="168"/>
      <c r="B24" s="157" t="s">
        <v>88</v>
      </c>
      <c r="C24" s="161" t="s">
        <v>89</v>
      </c>
      <c r="D24" s="17">
        <v>19</v>
      </c>
      <c r="E24" s="22" t="s">
        <v>89</v>
      </c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19"/>
      <c r="Y24" s="19"/>
      <c r="Z24" s="19"/>
      <c r="AA24" s="19"/>
      <c r="AB24" s="19"/>
    </row>
    <row r="25" spans="1:28" ht="29">
      <c r="A25" s="168"/>
      <c r="B25" s="152"/>
      <c r="C25" s="161"/>
      <c r="D25" s="17">
        <v>20</v>
      </c>
      <c r="E25" s="22" t="s">
        <v>90</v>
      </c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19"/>
      <c r="Y25" s="19"/>
      <c r="Z25" s="19"/>
      <c r="AA25" s="19"/>
      <c r="AB25" s="19"/>
    </row>
    <row r="26" spans="1:28" ht="207.65" customHeight="1">
      <c r="A26" s="168"/>
      <c r="B26" s="157" t="s">
        <v>91</v>
      </c>
      <c r="C26" s="157" t="s">
        <v>92</v>
      </c>
      <c r="D26" s="17">
        <v>21</v>
      </c>
      <c r="E26" s="18" t="s">
        <v>93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19"/>
      <c r="Y26" s="19"/>
      <c r="Z26" s="19"/>
      <c r="AA26" s="19"/>
      <c r="AB26" s="19"/>
    </row>
    <row r="27" spans="1:28" ht="380.15" customHeight="1">
      <c r="A27" s="168"/>
      <c r="B27" s="157"/>
      <c r="C27" s="157"/>
      <c r="D27" s="17">
        <v>22</v>
      </c>
      <c r="E27" s="18" t="s">
        <v>94</v>
      </c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19"/>
      <c r="Y27" s="19"/>
      <c r="Z27" s="19"/>
      <c r="AA27" s="19"/>
      <c r="AB27" s="19"/>
    </row>
    <row r="28" spans="1:28">
      <c r="A28" s="168"/>
      <c r="B28" s="157"/>
      <c r="C28" s="157"/>
      <c r="D28" s="17">
        <v>23</v>
      </c>
      <c r="E28" s="20" t="s">
        <v>95</v>
      </c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19"/>
      <c r="Y28" s="19"/>
      <c r="Z28" s="19"/>
      <c r="AA28" s="19"/>
      <c r="AB28" s="19"/>
    </row>
    <row r="29" spans="1:28">
      <c r="A29" s="168"/>
      <c r="B29" s="157"/>
      <c r="C29" s="157"/>
      <c r="D29" s="17">
        <v>24</v>
      </c>
      <c r="E29" s="20" t="s">
        <v>96</v>
      </c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19"/>
      <c r="Y29" s="19"/>
      <c r="Z29" s="19"/>
      <c r="AA29" s="19"/>
      <c r="AB29" s="19"/>
    </row>
    <row r="30" spans="1:28">
      <c r="A30" s="168"/>
      <c r="B30" s="157"/>
      <c r="C30" s="157"/>
      <c r="D30" s="17">
        <v>25</v>
      </c>
      <c r="E30" s="20" t="s">
        <v>97</v>
      </c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19"/>
      <c r="Y30" s="19"/>
      <c r="Z30" s="19"/>
      <c r="AA30" s="19"/>
      <c r="AB30" s="19"/>
    </row>
    <row r="31" spans="1:28">
      <c r="A31" s="168"/>
      <c r="B31" s="157"/>
      <c r="C31" s="157"/>
      <c r="D31" s="17">
        <v>26</v>
      </c>
      <c r="E31" s="20" t="s">
        <v>98</v>
      </c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19"/>
      <c r="Y31" s="19"/>
      <c r="Z31" s="19"/>
      <c r="AA31" s="19"/>
      <c r="AB31" s="19"/>
    </row>
    <row r="32" spans="1:28">
      <c r="A32" s="168"/>
      <c r="B32" s="157"/>
      <c r="C32" s="157"/>
      <c r="D32" s="17">
        <v>27</v>
      </c>
      <c r="E32" s="20" t="s">
        <v>99</v>
      </c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19"/>
      <c r="Y32" s="19"/>
      <c r="Z32" s="19"/>
      <c r="AA32" s="19"/>
      <c r="AB32" s="19"/>
    </row>
    <row r="33" spans="1:28" ht="29">
      <c r="A33" s="168"/>
      <c r="B33" s="157"/>
      <c r="C33" s="157"/>
      <c r="D33" s="17">
        <v>28</v>
      </c>
      <c r="E33" s="18" t="s">
        <v>73</v>
      </c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19"/>
      <c r="Y33" s="19"/>
      <c r="Z33" s="19"/>
      <c r="AA33" s="19"/>
      <c r="AB33" s="19"/>
    </row>
    <row r="34" spans="1:28" ht="29">
      <c r="A34" s="168"/>
      <c r="B34" s="157"/>
      <c r="C34" s="157"/>
      <c r="D34" s="17">
        <v>29</v>
      </c>
      <c r="E34" s="18" t="s">
        <v>74</v>
      </c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19"/>
      <c r="Y34" s="19"/>
      <c r="Z34" s="19"/>
      <c r="AA34" s="19"/>
      <c r="AB34" s="19"/>
    </row>
    <row r="35" spans="1:28">
      <c r="A35" s="168"/>
      <c r="B35" s="157"/>
      <c r="C35" s="157"/>
      <c r="D35" s="17">
        <v>30</v>
      </c>
      <c r="E35" s="18" t="s">
        <v>100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19"/>
      <c r="Y35" s="19"/>
      <c r="Z35" s="19"/>
      <c r="AA35" s="19"/>
      <c r="AB35" s="19"/>
    </row>
    <row r="36" spans="1:28">
      <c r="A36" s="168"/>
      <c r="B36" s="157"/>
      <c r="C36" s="157"/>
      <c r="D36" s="17">
        <v>31</v>
      </c>
      <c r="E36" s="18" t="s">
        <v>87</v>
      </c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19"/>
      <c r="Y36" s="19"/>
      <c r="Z36" s="19"/>
      <c r="AA36" s="19"/>
      <c r="AB36" s="19"/>
    </row>
    <row r="37" spans="1:28" ht="160.5" customHeight="1">
      <c r="A37" s="168"/>
      <c r="B37" s="159" t="s">
        <v>101</v>
      </c>
      <c r="C37" s="159" t="s">
        <v>102</v>
      </c>
      <c r="D37" s="17">
        <v>32</v>
      </c>
      <c r="E37" s="23" t="s">
        <v>103</v>
      </c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19"/>
      <c r="Y37" s="19"/>
      <c r="Z37" s="19"/>
      <c r="AA37" s="19"/>
      <c r="AB37" s="19"/>
    </row>
    <row r="38" spans="1:28">
      <c r="A38" s="168"/>
      <c r="B38" s="160"/>
      <c r="C38" s="160"/>
      <c r="D38" s="17">
        <v>33</v>
      </c>
      <c r="E38" s="23" t="s">
        <v>104</v>
      </c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19"/>
      <c r="Y38" s="19"/>
      <c r="Z38" s="19"/>
      <c r="AA38" s="19"/>
      <c r="AB38" s="19"/>
    </row>
    <row r="39" spans="1:28">
      <c r="A39" s="168"/>
      <c r="B39" s="162"/>
      <c r="C39" s="162"/>
      <c r="D39" s="17">
        <v>34</v>
      </c>
      <c r="E39" s="23" t="s">
        <v>105</v>
      </c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19"/>
      <c r="Y39" s="19"/>
      <c r="Z39" s="19"/>
      <c r="AA39" s="19"/>
      <c r="AB39" s="19"/>
    </row>
    <row r="40" spans="1:28" ht="116.4" customHeight="1">
      <c r="A40" s="168"/>
      <c r="B40" s="157" t="s">
        <v>106</v>
      </c>
      <c r="C40" s="157" t="s">
        <v>107</v>
      </c>
      <c r="D40" s="17">
        <v>35</v>
      </c>
      <c r="E40" s="18" t="s">
        <v>108</v>
      </c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19"/>
      <c r="Y40" s="19"/>
      <c r="Z40" s="19"/>
      <c r="AA40" s="19"/>
      <c r="AB40" s="19"/>
    </row>
    <row r="41" spans="1:28">
      <c r="A41" s="168"/>
      <c r="B41" s="152"/>
      <c r="C41" s="152"/>
      <c r="D41" s="17">
        <v>36</v>
      </c>
      <c r="E41" s="20" t="s">
        <v>109</v>
      </c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19"/>
      <c r="Y41" s="19"/>
      <c r="Z41" s="19"/>
      <c r="AA41" s="19"/>
      <c r="AB41" s="19"/>
    </row>
    <row r="42" spans="1:28">
      <c r="A42" s="168"/>
      <c r="B42" s="152"/>
      <c r="C42" s="152"/>
      <c r="D42" s="17">
        <v>37</v>
      </c>
      <c r="E42" s="20" t="s">
        <v>110</v>
      </c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19"/>
      <c r="Y42" s="19"/>
      <c r="Z42" s="19"/>
      <c r="AA42" s="19"/>
      <c r="AB42" s="19"/>
    </row>
    <row r="43" spans="1:28" ht="236.15" customHeight="1">
      <c r="A43" s="168"/>
      <c r="B43" s="152"/>
      <c r="C43" s="152"/>
      <c r="D43" s="17">
        <v>38</v>
      </c>
      <c r="E43" s="18" t="s">
        <v>111</v>
      </c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19"/>
      <c r="Y43" s="19"/>
      <c r="Z43" s="19"/>
      <c r="AA43" s="19"/>
      <c r="AB43" s="19"/>
    </row>
    <row r="44" spans="1:28" ht="310.5" customHeight="1">
      <c r="A44" s="168"/>
      <c r="B44" s="152"/>
      <c r="C44" s="152"/>
      <c r="D44" s="17">
        <v>39</v>
      </c>
      <c r="E44" s="20" t="s">
        <v>112</v>
      </c>
      <c r="F44" s="60"/>
      <c r="G44" s="60"/>
      <c r="H44" s="60"/>
      <c r="I44" s="55"/>
      <c r="J44" s="55"/>
      <c r="K44" s="55"/>
      <c r="L44" s="55"/>
      <c r="M44" s="55"/>
      <c r="N44" s="55"/>
      <c r="O44" s="60"/>
      <c r="P44" s="60"/>
      <c r="Q44" s="60"/>
      <c r="R44" s="60"/>
      <c r="S44" s="60"/>
      <c r="T44" s="55"/>
      <c r="U44" s="55"/>
      <c r="V44" s="55"/>
      <c r="W44" s="60"/>
      <c r="X44" s="25"/>
      <c r="Y44" s="25"/>
      <c r="Z44" s="25"/>
      <c r="AA44" s="25"/>
      <c r="AB44" s="19"/>
    </row>
    <row r="45" spans="1:28">
      <c r="A45" s="168"/>
      <c r="B45" s="152"/>
      <c r="C45" s="152"/>
      <c r="D45" s="17">
        <v>40</v>
      </c>
      <c r="E45" s="18" t="s">
        <v>113</v>
      </c>
      <c r="F45" s="60"/>
      <c r="G45" s="60"/>
      <c r="H45" s="60"/>
      <c r="I45" s="55"/>
      <c r="J45" s="55"/>
      <c r="K45" s="55"/>
      <c r="L45" s="55"/>
      <c r="M45" s="55"/>
      <c r="N45" s="55"/>
      <c r="O45" s="60"/>
      <c r="P45" s="60"/>
      <c r="Q45" s="60"/>
      <c r="R45" s="60"/>
      <c r="S45" s="60"/>
      <c r="T45" s="55"/>
      <c r="U45" s="55"/>
      <c r="V45" s="55"/>
      <c r="W45" s="60"/>
      <c r="X45" s="25"/>
      <c r="Y45" s="25"/>
      <c r="Z45" s="25"/>
      <c r="AA45" s="25"/>
      <c r="AB45" s="19"/>
    </row>
    <row r="46" spans="1:28">
      <c r="A46" s="168"/>
      <c r="B46" s="152"/>
      <c r="C46" s="152"/>
      <c r="D46" s="17">
        <v>41</v>
      </c>
      <c r="E46" s="18" t="s">
        <v>87</v>
      </c>
      <c r="F46" s="60"/>
      <c r="G46" s="60"/>
      <c r="H46" s="60"/>
      <c r="I46" s="55"/>
      <c r="J46" s="55"/>
      <c r="K46" s="55"/>
      <c r="L46" s="55"/>
      <c r="M46" s="55"/>
      <c r="N46" s="55"/>
      <c r="O46" s="60"/>
      <c r="P46" s="60"/>
      <c r="Q46" s="60"/>
      <c r="R46" s="60"/>
      <c r="S46" s="60"/>
      <c r="T46" s="55"/>
      <c r="U46" s="55"/>
      <c r="V46" s="55"/>
      <c r="W46" s="60"/>
      <c r="X46" s="25"/>
      <c r="Y46" s="25"/>
      <c r="Z46" s="25"/>
      <c r="AA46" s="25"/>
      <c r="AB46" s="19"/>
    </row>
    <row r="47" spans="1:28">
      <c r="A47" s="168"/>
      <c r="B47" s="157" t="s">
        <v>114</v>
      </c>
      <c r="C47" s="157" t="s">
        <v>115</v>
      </c>
      <c r="D47" s="17">
        <v>42</v>
      </c>
      <c r="E47" s="18" t="s">
        <v>116</v>
      </c>
      <c r="F47" s="60"/>
      <c r="G47" s="60"/>
      <c r="H47" s="60"/>
      <c r="I47" s="55"/>
      <c r="J47" s="55"/>
      <c r="K47" s="55"/>
      <c r="L47" s="55"/>
      <c r="M47" s="55"/>
      <c r="N47" s="55"/>
      <c r="O47" s="60"/>
      <c r="P47" s="60"/>
      <c r="Q47" s="60"/>
      <c r="R47" s="60"/>
      <c r="S47" s="60"/>
      <c r="T47" s="55"/>
      <c r="U47" s="55"/>
      <c r="V47" s="55"/>
      <c r="W47" s="60"/>
      <c r="X47" s="25"/>
      <c r="Y47" s="25"/>
      <c r="Z47" s="25"/>
      <c r="AA47" s="25"/>
      <c r="AB47" s="19"/>
    </row>
    <row r="48" spans="1:28">
      <c r="A48" s="168"/>
      <c r="B48" s="157"/>
      <c r="C48" s="157"/>
      <c r="D48" s="17">
        <v>43</v>
      </c>
      <c r="E48" s="18" t="s">
        <v>117</v>
      </c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19"/>
      <c r="Y48" s="19"/>
      <c r="Z48" s="19"/>
      <c r="AA48" s="19"/>
      <c r="AB48" s="19"/>
    </row>
    <row r="49" spans="1:28">
      <c r="A49" s="168"/>
      <c r="B49" s="157"/>
      <c r="C49" s="157"/>
      <c r="D49" s="17">
        <v>44</v>
      </c>
      <c r="E49" s="18" t="s">
        <v>118</v>
      </c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19"/>
      <c r="Y49" s="19"/>
      <c r="Z49" s="19"/>
      <c r="AA49" s="19"/>
      <c r="AB49" s="19"/>
    </row>
    <row r="50" spans="1:28">
      <c r="A50" s="168"/>
      <c r="B50" s="157"/>
      <c r="C50" s="157"/>
      <c r="D50" s="17">
        <v>45</v>
      </c>
      <c r="E50" s="18" t="s">
        <v>119</v>
      </c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19"/>
      <c r="Y50" s="19"/>
      <c r="Z50" s="19"/>
      <c r="AA50" s="19"/>
      <c r="AB50" s="19"/>
    </row>
    <row r="51" spans="1:28">
      <c r="A51" s="168"/>
      <c r="B51" s="157"/>
      <c r="C51" s="157"/>
      <c r="D51" s="17">
        <v>46</v>
      </c>
      <c r="E51" s="18" t="s">
        <v>120</v>
      </c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19"/>
      <c r="Y51" s="19"/>
      <c r="Z51" s="19"/>
      <c r="AA51" s="19"/>
      <c r="AB51" s="19"/>
    </row>
    <row r="52" spans="1:28">
      <c r="A52" s="168"/>
      <c r="B52" s="157"/>
      <c r="C52" s="157"/>
      <c r="D52" s="17">
        <v>47</v>
      </c>
      <c r="E52" s="18" t="s">
        <v>121</v>
      </c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19"/>
      <c r="Y52" s="19"/>
      <c r="Z52" s="19"/>
      <c r="AA52" s="19"/>
      <c r="AB52" s="19"/>
    </row>
    <row r="53" spans="1:28">
      <c r="A53" s="168"/>
      <c r="B53" s="157"/>
      <c r="C53" s="157"/>
      <c r="D53" s="17">
        <v>48</v>
      </c>
      <c r="E53" s="18" t="s">
        <v>122</v>
      </c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19"/>
      <c r="Y53" s="19"/>
      <c r="Z53" s="19"/>
      <c r="AA53" s="19"/>
      <c r="AB53" s="19"/>
    </row>
    <row r="54" spans="1:28" ht="29">
      <c r="A54" s="168"/>
      <c r="B54" s="157"/>
      <c r="C54" s="157"/>
      <c r="D54" s="17">
        <v>49</v>
      </c>
      <c r="E54" s="18" t="s">
        <v>123</v>
      </c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19"/>
      <c r="Y54" s="19"/>
      <c r="Z54" s="19"/>
      <c r="AA54" s="19"/>
      <c r="AB54" s="19"/>
    </row>
    <row r="55" spans="1:28">
      <c r="A55" s="168"/>
      <c r="B55" s="157"/>
      <c r="C55" s="157"/>
      <c r="D55" s="17">
        <v>50</v>
      </c>
      <c r="E55" s="18" t="s">
        <v>124</v>
      </c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19"/>
      <c r="Y55" s="19"/>
      <c r="Z55" s="19"/>
      <c r="AA55" s="19"/>
      <c r="AB55" s="19"/>
    </row>
    <row r="56" spans="1:28">
      <c r="A56" s="168"/>
      <c r="B56" s="157"/>
      <c r="C56" s="157"/>
      <c r="D56" s="17">
        <v>51</v>
      </c>
      <c r="E56" s="18" t="s">
        <v>87</v>
      </c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19"/>
      <c r="Y56" s="19"/>
      <c r="Z56" s="19"/>
      <c r="AA56" s="19"/>
      <c r="AB56" s="19"/>
    </row>
    <row r="57" spans="1:28">
      <c r="A57" s="168"/>
      <c r="B57" s="157" t="s">
        <v>125</v>
      </c>
      <c r="C57" s="157" t="s">
        <v>126</v>
      </c>
      <c r="D57" s="17">
        <v>52</v>
      </c>
      <c r="E57" s="18" t="s">
        <v>127</v>
      </c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19"/>
      <c r="Y57" s="19"/>
      <c r="Z57" s="19"/>
      <c r="AA57" s="19"/>
      <c r="AB57" s="19"/>
    </row>
    <row r="58" spans="1:28">
      <c r="A58" s="168"/>
      <c r="B58" s="152"/>
      <c r="C58" s="152"/>
      <c r="D58" s="17">
        <v>53</v>
      </c>
      <c r="E58" s="18" t="s">
        <v>128</v>
      </c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19"/>
      <c r="Y58" s="19"/>
      <c r="Z58" s="19"/>
      <c r="AA58" s="19"/>
      <c r="AB58" s="19"/>
    </row>
    <row r="59" spans="1:28">
      <c r="A59" s="168"/>
      <c r="B59" s="152"/>
      <c r="C59" s="152"/>
      <c r="D59" s="17">
        <v>54</v>
      </c>
      <c r="E59" s="18" t="s">
        <v>129</v>
      </c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19"/>
      <c r="Y59" s="19"/>
      <c r="Z59" s="19"/>
      <c r="AA59" s="19"/>
      <c r="AB59" s="19"/>
    </row>
    <row r="60" spans="1:28">
      <c r="A60" s="168"/>
      <c r="B60" s="152"/>
      <c r="C60" s="152"/>
      <c r="D60" s="17">
        <v>55</v>
      </c>
      <c r="E60" s="18" t="s">
        <v>130</v>
      </c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19"/>
      <c r="Y60" s="19"/>
      <c r="Z60" s="19"/>
      <c r="AA60" s="19"/>
      <c r="AB60" s="19"/>
    </row>
    <row r="61" spans="1:28">
      <c r="A61" s="168"/>
      <c r="B61" s="152"/>
      <c r="C61" s="152"/>
      <c r="D61" s="17">
        <v>56</v>
      </c>
      <c r="E61" s="18" t="s">
        <v>131</v>
      </c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19"/>
      <c r="Y61" s="19"/>
      <c r="Z61" s="19"/>
      <c r="AA61" s="19"/>
      <c r="AB61" s="19"/>
    </row>
    <row r="62" spans="1:28">
      <c r="A62" s="168"/>
      <c r="B62" s="152"/>
      <c r="C62" s="152"/>
      <c r="D62" s="17">
        <v>57</v>
      </c>
      <c r="E62" s="18" t="s">
        <v>132</v>
      </c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19"/>
      <c r="Y62" s="19"/>
      <c r="Z62" s="19"/>
      <c r="AA62" s="19"/>
      <c r="AB62" s="19"/>
    </row>
    <row r="63" spans="1:28">
      <c r="A63" s="168"/>
      <c r="B63" s="152"/>
      <c r="C63" s="152"/>
      <c r="D63" s="17">
        <v>58</v>
      </c>
      <c r="E63" s="20" t="s">
        <v>133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19"/>
      <c r="Y63" s="19"/>
      <c r="Z63" s="19"/>
      <c r="AA63" s="19"/>
      <c r="AB63" s="19"/>
    </row>
    <row r="64" spans="1:28">
      <c r="A64" s="168"/>
      <c r="B64" s="152"/>
      <c r="C64" s="152"/>
      <c r="D64" s="17">
        <v>59</v>
      </c>
      <c r="E64" s="18" t="s">
        <v>134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19"/>
      <c r="Y64" s="19"/>
      <c r="Z64" s="19"/>
      <c r="AA64" s="19"/>
      <c r="AB64" s="19"/>
    </row>
    <row r="65" spans="1:28">
      <c r="A65" s="168"/>
      <c r="B65" s="152"/>
      <c r="C65" s="152"/>
      <c r="D65" s="17">
        <v>60</v>
      </c>
      <c r="E65" s="18" t="s">
        <v>135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19"/>
      <c r="Y65" s="19"/>
      <c r="Z65" s="19"/>
      <c r="AA65" s="19"/>
      <c r="AB65" s="19"/>
    </row>
    <row r="66" spans="1:28">
      <c r="A66" s="168"/>
      <c r="B66" s="152"/>
      <c r="C66" s="152"/>
      <c r="D66" s="17">
        <v>61</v>
      </c>
      <c r="E66" s="18" t="s">
        <v>87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19"/>
      <c r="Y66" s="19"/>
      <c r="Z66" s="19"/>
      <c r="AA66" s="19"/>
      <c r="AB66" s="19"/>
    </row>
    <row r="67" spans="1:28" ht="101.5">
      <c r="A67" s="168"/>
      <c r="B67" s="16" t="s">
        <v>136</v>
      </c>
      <c r="C67" s="21" t="s">
        <v>137</v>
      </c>
      <c r="D67" s="17">
        <v>62</v>
      </c>
      <c r="E67" s="22" t="s">
        <v>138</v>
      </c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19"/>
      <c r="Y67" s="19"/>
      <c r="Z67" s="19"/>
      <c r="AA67" s="19"/>
      <c r="AB67" s="19"/>
    </row>
    <row r="68" spans="1:28">
      <c r="A68" s="169"/>
      <c r="B68" s="164" t="s">
        <v>139</v>
      </c>
      <c r="C68" s="165"/>
      <c r="D68" s="166"/>
      <c r="E68" s="2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26"/>
      <c r="Y68" s="26"/>
      <c r="Z68" s="26"/>
      <c r="AA68" s="26"/>
      <c r="AB68" s="26"/>
    </row>
    <row r="69" spans="1:28" ht="72.5">
      <c r="A69" s="167" t="s">
        <v>140</v>
      </c>
      <c r="B69" s="16" t="s">
        <v>141</v>
      </c>
      <c r="C69" s="16" t="s">
        <v>142</v>
      </c>
      <c r="D69" s="17">
        <v>63</v>
      </c>
      <c r="E69" s="27" t="s">
        <v>143</v>
      </c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19"/>
      <c r="Y69" s="19"/>
      <c r="Z69" s="19"/>
      <c r="AA69" s="19"/>
      <c r="AB69" s="19"/>
    </row>
    <row r="70" spans="1:28">
      <c r="A70" s="168"/>
      <c r="B70" s="157" t="s">
        <v>144</v>
      </c>
      <c r="C70" s="157" t="s">
        <v>145</v>
      </c>
      <c r="D70" s="17">
        <v>64</v>
      </c>
      <c r="E70" s="22" t="s">
        <v>146</v>
      </c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19"/>
      <c r="Y70" s="19"/>
      <c r="Z70" s="19"/>
      <c r="AA70" s="19"/>
      <c r="AB70" s="19"/>
    </row>
    <row r="71" spans="1:28">
      <c r="A71" s="168"/>
      <c r="B71" s="152"/>
      <c r="C71" s="152"/>
      <c r="D71" s="17">
        <v>65</v>
      </c>
      <c r="E71" s="22" t="s">
        <v>147</v>
      </c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19"/>
      <c r="Y71" s="19"/>
      <c r="Z71" s="19"/>
      <c r="AA71" s="19"/>
      <c r="AB71" s="19"/>
    </row>
    <row r="72" spans="1:28">
      <c r="A72" s="168"/>
      <c r="B72" s="152"/>
      <c r="C72" s="152"/>
      <c r="D72" s="17">
        <v>66</v>
      </c>
      <c r="E72" s="22" t="s">
        <v>148</v>
      </c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19"/>
      <c r="Y72" s="19"/>
      <c r="Z72" s="19"/>
      <c r="AA72" s="19"/>
      <c r="AB72" s="19"/>
    </row>
    <row r="73" spans="1:28">
      <c r="A73" s="168"/>
      <c r="B73" s="152"/>
      <c r="C73" s="152"/>
      <c r="D73" s="17">
        <v>67</v>
      </c>
      <c r="E73" s="22" t="s">
        <v>149</v>
      </c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19"/>
      <c r="Y73" s="19"/>
      <c r="Z73" s="19"/>
      <c r="AA73" s="19"/>
      <c r="AB73" s="19"/>
    </row>
    <row r="74" spans="1:28">
      <c r="A74" s="168"/>
      <c r="B74" s="152"/>
      <c r="C74" s="152"/>
      <c r="D74" s="17">
        <v>68</v>
      </c>
      <c r="E74" s="22" t="s">
        <v>150</v>
      </c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19"/>
      <c r="Y74" s="19"/>
      <c r="Z74" s="19"/>
      <c r="AA74" s="19"/>
      <c r="AB74" s="19"/>
    </row>
    <row r="75" spans="1:28">
      <c r="A75" s="168"/>
      <c r="B75" s="157" t="s">
        <v>151</v>
      </c>
      <c r="C75" s="157" t="s">
        <v>152</v>
      </c>
      <c r="D75" s="17">
        <v>69</v>
      </c>
      <c r="E75" s="22" t="s">
        <v>153</v>
      </c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19"/>
      <c r="Y75" s="19"/>
      <c r="Z75" s="19"/>
      <c r="AA75" s="19"/>
      <c r="AB75" s="19"/>
    </row>
    <row r="76" spans="1:28">
      <c r="A76" s="168"/>
      <c r="B76" s="157"/>
      <c r="C76" s="157"/>
      <c r="D76" s="17">
        <v>70</v>
      </c>
      <c r="E76" s="22" t="s">
        <v>154</v>
      </c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19"/>
      <c r="Y76" s="19"/>
      <c r="Z76" s="19"/>
      <c r="AA76" s="19"/>
      <c r="AB76" s="19"/>
    </row>
    <row r="77" spans="1:28">
      <c r="A77" s="168"/>
      <c r="B77" s="157"/>
      <c r="C77" s="157"/>
      <c r="D77" s="17">
        <v>71</v>
      </c>
      <c r="E77" s="22" t="s">
        <v>155</v>
      </c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19"/>
      <c r="Y77" s="19"/>
      <c r="Z77" s="19"/>
      <c r="AA77" s="19"/>
      <c r="AB77" s="19"/>
    </row>
    <row r="78" spans="1:28">
      <c r="A78" s="168"/>
      <c r="B78" s="157"/>
      <c r="C78" s="157"/>
      <c r="D78" s="17">
        <v>72</v>
      </c>
      <c r="E78" s="22" t="s">
        <v>156</v>
      </c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19"/>
      <c r="Y78" s="19"/>
      <c r="Z78" s="19"/>
      <c r="AA78" s="19"/>
      <c r="AB78" s="19"/>
    </row>
    <row r="79" spans="1:28">
      <c r="A79" s="168"/>
      <c r="B79" s="153" t="s">
        <v>157</v>
      </c>
      <c r="C79" s="153" t="s">
        <v>158</v>
      </c>
      <c r="D79" s="17">
        <v>73</v>
      </c>
      <c r="E79" s="22" t="s">
        <v>159</v>
      </c>
      <c r="F79" s="55"/>
      <c r="G79" s="55"/>
      <c r="H79" s="55"/>
      <c r="I79" s="55"/>
      <c r="J79" s="55"/>
      <c r="K79" s="55"/>
      <c r="L79" s="55"/>
      <c r="M79" s="55"/>
      <c r="N79" s="55"/>
      <c r="O79" s="62"/>
      <c r="P79" s="55"/>
      <c r="Q79" s="55"/>
      <c r="R79" s="55"/>
      <c r="S79" s="55"/>
      <c r="T79" s="55"/>
      <c r="U79" s="55"/>
      <c r="V79" s="55"/>
      <c r="W79" s="55"/>
      <c r="X79" s="19"/>
      <c r="Y79" s="19"/>
      <c r="Z79" s="19"/>
      <c r="AA79" s="19"/>
      <c r="AB79" s="19"/>
    </row>
    <row r="80" spans="1:28">
      <c r="A80" s="168"/>
      <c r="B80" s="153"/>
      <c r="C80" s="153"/>
      <c r="D80" s="17">
        <v>74</v>
      </c>
      <c r="E80" s="22" t="s">
        <v>160</v>
      </c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19"/>
      <c r="Y80" s="19"/>
      <c r="Z80" s="19"/>
      <c r="AA80" s="19"/>
      <c r="AB80" s="19"/>
    </row>
    <row r="81" spans="1:28">
      <c r="A81" s="168"/>
      <c r="B81" s="153"/>
      <c r="C81" s="153"/>
      <c r="D81" s="17">
        <v>75</v>
      </c>
      <c r="E81" s="22" t="s">
        <v>161</v>
      </c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19"/>
      <c r="Y81" s="19"/>
      <c r="Z81" s="19"/>
      <c r="AA81" s="19"/>
      <c r="AB81" s="19"/>
    </row>
    <row r="82" spans="1:28">
      <c r="A82" s="168"/>
      <c r="B82" s="153"/>
      <c r="C82" s="153"/>
      <c r="D82" s="17">
        <v>76</v>
      </c>
      <c r="E82" s="22" t="s">
        <v>162</v>
      </c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19"/>
      <c r="Y82" s="19"/>
      <c r="Z82" s="19"/>
      <c r="AA82" s="19"/>
      <c r="AB82" s="19"/>
    </row>
    <row r="83" spans="1:28">
      <c r="A83" s="168"/>
      <c r="B83" s="153"/>
      <c r="C83" s="153"/>
      <c r="D83" s="17">
        <v>77</v>
      </c>
      <c r="E83" s="22" t="s">
        <v>163</v>
      </c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19"/>
      <c r="Y83" s="19"/>
      <c r="Z83" s="19"/>
      <c r="AA83" s="19"/>
      <c r="AB83" s="19"/>
    </row>
    <row r="84" spans="1:28">
      <c r="A84" s="168"/>
      <c r="B84" s="153"/>
      <c r="C84" s="153"/>
      <c r="D84" s="17">
        <v>78</v>
      </c>
      <c r="E84" s="22" t="s">
        <v>164</v>
      </c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19"/>
      <c r="Y84" s="19"/>
      <c r="Z84" s="19"/>
      <c r="AA84" s="19"/>
      <c r="AB84" s="19"/>
    </row>
    <row r="85" spans="1:28">
      <c r="A85" s="168"/>
      <c r="B85" s="153"/>
      <c r="C85" s="153"/>
      <c r="D85" s="17">
        <v>79</v>
      </c>
      <c r="E85" s="18" t="s">
        <v>87</v>
      </c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19"/>
      <c r="Y85" s="19"/>
      <c r="Z85" s="19"/>
      <c r="AA85" s="19"/>
      <c r="AB85" s="19"/>
    </row>
    <row r="86" spans="1:28">
      <c r="A86" s="168"/>
      <c r="B86" s="157" t="s">
        <v>165</v>
      </c>
      <c r="C86" s="163" t="s">
        <v>166</v>
      </c>
      <c r="D86" s="71">
        <v>80</v>
      </c>
      <c r="E86" s="72" t="s">
        <v>167</v>
      </c>
      <c r="F86" s="73"/>
      <c r="G86" s="73"/>
      <c r="H86" s="73"/>
      <c r="I86" s="73"/>
      <c r="J86" s="73"/>
      <c r="K86" s="73">
        <v>62.9</v>
      </c>
      <c r="L86" s="73"/>
      <c r="M86" s="73"/>
      <c r="N86" s="73">
        <v>32.56</v>
      </c>
      <c r="O86" s="73"/>
      <c r="P86" s="73">
        <v>17.5</v>
      </c>
      <c r="Q86" s="73">
        <v>29.25</v>
      </c>
      <c r="R86" s="73"/>
      <c r="S86" s="73">
        <v>8</v>
      </c>
      <c r="T86" s="73">
        <f>SUM(F86:S86)</f>
        <v>150.21</v>
      </c>
      <c r="U86" s="73">
        <f>38.35+32.56+17.5+29.25</f>
        <v>117.66</v>
      </c>
      <c r="V86" s="73"/>
      <c r="W86" s="55"/>
      <c r="X86" s="19"/>
      <c r="Y86" s="19"/>
      <c r="Z86" s="19"/>
      <c r="AA86" s="19"/>
      <c r="AB86" s="19"/>
    </row>
    <row r="87" spans="1:28">
      <c r="A87" s="168"/>
      <c r="B87" s="157"/>
      <c r="C87" s="163"/>
      <c r="D87" s="71">
        <v>81</v>
      </c>
      <c r="E87" s="72" t="s">
        <v>168</v>
      </c>
      <c r="F87" s="73"/>
      <c r="G87" s="73"/>
      <c r="H87" s="73"/>
      <c r="I87" s="73"/>
      <c r="J87" s="73"/>
      <c r="K87" s="73"/>
      <c r="L87" s="73"/>
      <c r="M87" s="73">
        <f>'Annex brief 2024-26'!M6</f>
        <v>1413.6</v>
      </c>
      <c r="N87" s="73"/>
      <c r="O87" s="73"/>
      <c r="P87" s="73">
        <v>21.98</v>
      </c>
      <c r="Q87" s="73">
        <v>10</v>
      </c>
      <c r="R87" s="73"/>
      <c r="S87" s="73"/>
      <c r="T87" s="73">
        <f>M87+N87+P87+Q87</f>
        <v>1445.58</v>
      </c>
      <c r="U87" s="73">
        <f>1259.43+9.4+10</f>
        <v>1278.8300000000002</v>
      </c>
      <c r="V87" s="73"/>
      <c r="W87" s="55"/>
      <c r="X87" s="19"/>
      <c r="Y87" s="19"/>
      <c r="Z87" s="19"/>
      <c r="AA87" s="19"/>
      <c r="AB87" s="19"/>
    </row>
    <row r="88" spans="1:28">
      <c r="A88" s="168"/>
      <c r="B88" s="157"/>
      <c r="C88" s="163"/>
      <c r="D88" s="71">
        <v>82</v>
      </c>
      <c r="E88" s="72" t="s">
        <v>169</v>
      </c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>
        <v>10</v>
      </c>
      <c r="Q88" s="73"/>
      <c r="R88" s="73"/>
      <c r="S88" s="73"/>
      <c r="T88" s="73">
        <v>10</v>
      </c>
      <c r="U88" s="73">
        <v>0</v>
      </c>
      <c r="V88" s="73"/>
      <c r="W88" s="55"/>
      <c r="X88" s="19"/>
      <c r="Y88" s="19"/>
      <c r="Z88" s="19"/>
      <c r="AA88" s="19"/>
      <c r="AB88" s="19"/>
    </row>
    <row r="89" spans="1:28">
      <c r="A89" s="168"/>
      <c r="B89" s="157"/>
      <c r="C89" s="163"/>
      <c r="D89" s="71">
        <v>83</v>
      </c>
      <c r="E89" s="72" t="s">
        <v>170</v>
      </c>
      <c r="F89" s="73"/>
      <c r="G89" s="73"/>
      <c r="H89" s="73"/>
      <c r="I89" s="73"/>
      <c r="J89" s="73">
        <v>629</v>
      </c>
      <c r="K89" s="73">
        <v>747.93</v>
      </c>
      <c r="L89" s="73"/>
      <c r="M89" s="73"/>
      <c r="N89" s="73"/>
      <c r="O89" s="73"/>
      <c r="P89" s="73">
        <v>45.32</v>
      </c>
      <c r="Q89" s="73"/>
      <c r="R89" s="73"/>
      <c r="S89" s="73"/>
      <c r="T89" s="73">
        <f t="shared" ref="T89" si="0">SUM(F89:S89)</f>
        <v>1422.2499999999998</v>
      </c>
      <c r="U89" s="73">
        <f>'Annex brief 2024-26'!T19</f>
        <v>1466.44</v>
      </c>
      <c r="V89" s="73"/>
      <c r="W89" s="55"/>
      <c r="X89" s="19"/>
      <c r="Y89" s="19"/>
      <c r="Z89" s="19"/>
      <c r="AA89" s="19"/>
      <c r="AB89" s="19"/>
    </row>
    <row r="90" spans="1:28" ht="72.5">
      <c r="A90" s="168"/>
      <c r="B90" s="16" t="s">
        <v>171</v>
      </c>
      <c r="C90" s="16" t="s">
        <v>172</v>
      </c>
      <c r="D90" s="17">
        <v>84</v>
      </c>
      <c r="E90" s="18" t="s">
        <v>173</v>
      </c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19"/>
      <c r="Y90" s="19"/>
      <c r="Z90" s="19"/>
      <c r="AA90" s="19"/>
      <c r="AB90" s="19"/>
    </row>
    <row r="91" spans="1:28" ht="101.5">
      <c r="A91" s="168"/>
      <c r="B91" s="16" t="s">
        <v>174</v>
      </c>
      <c r="C91" s="16" t="s">
        <v>175</v>
      </c>
      <c r="D91" s="17">
        <v>85</v>
      </c>
      <c r="E91" s="18" t="s">
        <v>176</v>
      </c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19"/>
      <c r="Y91" s="19"/>
      <c r="Z91" s="19"/>
      <c r="AA91" s="19"/>
      <c r="AB91" s="19"/>
    </row>
    <row r="92" spans="1:28" ht="43.5">
      <c r="A92" s="168"/>
      <c r="B92" s="16" t="s">
        <v>177</v>
      </c>
      <c r="C92" s="28" t="s">
        <v>87</v>
      </c>
      <c r="D92" s="17">
        <v>86</v>
      </c>
      <c r="E92" s="18" t="s">
        <v>178</v>
      </c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19"/>
      <c r="Y92" s="19"/>
      <c r="Z92" s="19"/>
      <c r="AA92" s="19"/>
      <c r="AB92" s="19"/>
    </row>
    <row r="93" spans="1:28" s="10" customFormat="1">
      <c r="A93" s="169"/>
      <c r="B93" s="164" t="s">
        <v>179</v>
      </c>
      <c r="C93" s="165"/>
      <c r="D93" s="166"/>
      <c r="E93" s="2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26"/>
      <c r="Y93" s="26"/>
      <c r="Z93" s="26"/>
      <c r="AA93" s="26"/>
      <c r="AB93" s="26"/>
    </row>
    <row r="94" spans="1:28">
      <c r="A94" s="167" t="s">
        <v>180</v>
      </c>
      <c r="B94" s="157" t="s">
        <v>181</v>
      </c>
      <c r="C94" s="157" t="s">
        <v>182</v>
      </c>
      <c r="D94" s="17">
        <v>87</v>
      </c>
      <c r="E94" s="22" t="s">
        <v>183</v>
      </c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19"/>
      <c r="Y94" s="19"/>
      <c r="Z94" s="19"/>
      <c r="AA94" s="19"/>
      <c r="AB94" s="19"/>
    </row>
    <row r="95" spans="1:28">
      <c r="A95" s="168"/>
      <c r="B95" s="157"/>
      <c r="C95" s="157"/>
      <c r="D95" s="17">
        <v>88</v>
      </c>
      <c r="E95" s="22" t="s">
        <v>184</v>
      </c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19"/>
      <c r="Y95" s="19"/>
      <c r="Z95" s="19"/>
      <c r="AA95" s="19"/>
      <c r="AB95" s="19"/>
    </row>
    <row r="96" spans="1:28" ht="29">
      <c r="A96" s="168"/>
      <c r="B96" s="157"/>
      <c r="C96" s="157"/>
      <c r="D96" s="17">
        <v>89</v>
      </c>
      <c r="E96" s="22" t="s">
        <v>185</v>
      </c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19"/>
      <c r="Y96" s="19"/>
      <c r="Z96" s="19"/>
      <c r="AA96" s="19"/>
      <c r="AB96" s="19"/>
    </row>
    <row r="97" spans="1:28" ht="29">
      <c r="A97" s="168"/>
      <c r="B97" s="157"/>
      <c r="C97" s="157"/>
      <c r="D97" s="17">
        <v>90</v>
      </c>
      <c r="E97" s="22" t="s">
        <v>186</v>
      </c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19"/>
      <c r="Y97" s="19"/>
      <c r="Z97" s="19"/>
      <c r="AA97" s="19"/>
      <c r="AB97" s="19"/>
    </row>
    <row r="98" spans="1:28">
      <c r="A98" s="168"/>
      <c r="B98" s="157"/>
      <c r="C98" s="157"/>
      <c r="D98" s="17">
        <v>91</v>
      </c>
      <c r="E98" s="22" t="s">
        <v>187</v>
      </c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19"/>
      <c r="Y98" s="19"/>
      <c r="Z98" s="19"/>
      <c r="AA98" s="19"/>
      <c r="AB98" s="19"/>
    </row>
    <row r="99" spans="1:28" ht="29">
      <c r="A99" s="168"/>
      <c r="B99" s="157"/>
      <c r="C99" s="157"/>
      <c r="D99" s="17">
        <v>92</v>
      </c>
      <c r="E99" s="22" t="s">
        <v>188</v>
      </c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19"/>
      <c r="Y99" s="19"/>
      <c r="Z99" s="19"/>
      <c r="AA99" s="19"/>
      <c r="AB99" s="19"/>
    </row>
    <row r="100" spans="1:28">
      <c r="A100" s="168"/>
      <c r="B100" s="157"/>
      <c r="C100" s="157"/>
      <c r="D100" s="17">
        <v>93</v>
      </c>
      <c r="E100" s="22" t="s">
        <v>189</v>
      </c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19"/>
      <c r="Y100" s="19"/>
      <c r="Z100" s="19"/>
      <c r="AA100" s="19"/>
      <c r="AB100" s="19"/>
    </row>
    <row r="101" spans="1:28">
      <c r="A101" s="168"/>
      <c r="B101" s="157"/>
      <c r="C101" s="157"/>
      <c r="D101" s="17">
        <v>94</v>
      </c>
      <c r="E101" s="22" t="s">
        <v>190</v>
      </c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19"/>
      <c r="Y101" s="19"/>
      <c r="Z101" s="19"/>
      <c r="AA101" s="19"/>
      <c r="AB101" s="19"/>
    </row>
    <row r="102" spans="1:28" ht="29">
      <c r="A102" s="168"/>
      <c r="B102" s="157"/>
      <c r="C102" s="157"/>
      <c r="D102" s="17">
        <v>95</v>
      </c>
      <c r="E102" s="22" t="s">
        <v>191</v>
      </c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19"/>
      <c r="Y102" s="19"/>
      <c r="Z102" s="19"/>
      <c r="AA102" s="19"/>
      <c r="AB102" s="19"/>
    </row>
    <row r="103" spans="1:28">
      <c r="A103" s="168"/>
      <c r="B103" s="157"/>
      <c r="C103" s="157"/>
      <c r="D103" s="17">
        <v>96</v>
      </c>
      <c r="E103" s="22" t="s">
        <v>192</v>
      </c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19"/>
      <c r="Y103" s="19"/>
      <c r="Z103" s="19"/>
      <c r="AA103" s="19"/>
      <c r="AB103" s="19"/>
    </row>
    <row r="104" spans="1:28" ht="29">
      <c r="A104" s="168"/>
      <c r="B104" s="153" t="s">
        <v>193</v>
      </c>
      <c r="C104" s="153" t="s">
        <v>194</v>
      </c>
      <c r="D104" s="17">
        <v>97</v>
      </c>
      <c r="E104" s="22" t="s">
        <v>195</v>
      </c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19"/>
      <c r="Y104" s="19"/>
      <c r="Z104" s="19"/>
      <c r="AA104" s="19"/>
      <c r="AB104" s="19"/>
    </row>
    <row r="105" spans="1:28">
      <c r="A105" s="168"/>
      <c r="B105" s="153"/>
      <c r="C105" s="153"/>
      <c r="D105" s="17">
        <v>98</v>
      </c>
      <c r="E105" s="23" t="s">
        <v>87</v>
      </c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19"/>
      <c r="Y105" s="19"/>
      <c r="Z105" s="19"/>
      <c r="AA105" s="19"/>
      <c r="AB105" s="19"/>
    </row>
    <row r="106" spans="1:28">
      <c r="A106" s="168"/>
      <c r="B106" s="153" t="s">
        <v>196</v>
      </c>
      <c r="C106" s="153" t="s">
        <v>197</v>
      </c>
      <c r="D106" s="17">
        <v>99</v>
      </c>
      <c r="E106" s="22" t="s">
        <v>198</v>
      </c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19"/>
      <c r="Y106" s="19"/>
      <c r="Z106" s="19"/>
      <c r="AA106" s="19"/>
      <c r="AB106" s="19"/>
    </row>
    <row r="107" spans="1:28">
      <c r="A107" s="168"/>
      <c r="B107" s="153"/>
      <c r="C107" s="153"/>
      <c r="D107" s="17">
        <v>100</v>
      </c>
      <c r="E107" s="22" t="s">
        <v>199</v>
      </c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19"/>
      <c r="Y107" s="19"/>
      <c r="Z107" s="19"/>
      <c r="AA107" s="19"/>
      <c r="AB107" s="19"/>
    </row>
    <row r="108" spans="1:28">
      <c r="A108" s="168"/>
      <c r="B108" s="153"/>
      <c r="C108" s="153"/>
      <c r="D108" s="17">
        <v>101</v>
      </c>
      <c r="E108" s="23" t="s">
        <v>200</v>
      </c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19"/>
      <c r="Y108" s="19"/>
      <c r="Z108" s="19"/>
      <c r="AA108" s="19"/>
      <c r="AB108" s="19"/>
    </row>
    <row r="109" spans="1:28" s="11" customFormat="1">
      <c r="A109" s="168"/>
      <c r="B109" s="153"/>
      <c r="C109" s="153"/>
      <c r="D109" s="17">
        <v>102</v>
      </c>
      <c r="E109" s="23" t="s">
        <v>201</v>
      </c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55"/>
      <c r="U109" s="55"/>
      <c r="V109" s="55"/>
      <c r="W109" s="63"/>
      <c r="X109" s="29"/>
      <c r="Y109" s="29"/>
      <c r="Z109" s="29"/>
      <c r="AA109" s="29"/>
      <c r="AB109" s="29"/>
    </row>
    <row r="110" spans="1:28">
      <c r="A110" s="168"/>
      <c r="B110" s="153"/>
      <c r="C110" s="153"/>
      <c r="D110" s="17">
        <v>103</v>
      </c>
      <c r="E110" s="23" t="s">
        <v>87</v>
      </c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19"/>
      <c r="Y110" s="19"/>
      <c r="Z110" s="19"/>
      <c r="AA110" s="19"/>
      <c r="AB110" s="19"/>
    </row>
    <row r="111" spans="1:28">
      <c r="A111" s="168"/>
      <c r="B111" s="153" t="s">
        <v>202</v>
      </c>
      <c r="C111" s="153" t="s">
        <v>203</v>
      </c>
      <c r="D111" s="17">
        <v>104</v>
      </c>
      <c r="E111" s="22" t="s">
        <v>204</v>
      </c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19"/>
      <c r="Y111" s="19"/>
      <c r="Z111" s="19"/>
      <c r="AA111" s="19"/>
      <c r="AB111" s="19"/>
    </row>
    <row r="112" spans="1:28">
      <c r="A112" s="168"/>
      <c r="B112" s="153"/>
      <c r="C112" s="153"/>
      <c r="D112" s="17">
        <v>105</v>
      </c>
      <c r="E112" s="18" t="s">
        <v>205</v>
      </c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19"/>
      <c r="Y112" s="19"/>
      <c r="Z112" s="19"/>
      <c r="AA112" s="19"/>
      <c r="AB112" s="19"/>
    </row>
    <row r="113" spans="1:28">
      <c r="A113" s="168"/>
      <c r="B113" s="153"/>
      <c r="C113" s="153"/>
      <c r="D113" s="17">
        <v>106</v>
      </c>
      <c r="E113" s="22" t="s">
        <v>206</v>
      </c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19"/>
      <c r="Y113" s="19"/>
      <c r="Z113" s="19"/>
      <c r="AA113" s="19"/>
      <c r="AB113" s="19"/>
    </row>
    <row r="114" spans="1:28">
      <c r="A114" s="168"/>
      <c r="B114" s="153" t="s">
        <v>207</v>
      </c>
      <c r="C114" s="153" t="s">
        <v>208</v>
      </c>
      <c r="D114" s="17">
        <v>107</v>
      </c>
      <c r="E114" s="22" t="s">
        <v>209</v>
      </c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19"/>
      <c r="Y114" s="19"/>
      <c r="Z114" s="19"/>
      <c r="AA114" s="19"/>
      <c r="AB114" s="19"/>
    </row>
    <row r="115" spans="1:28">
      <c r="A115" s="168"/>
      <c r="B115" s="153"/>
      <c r="C115" s="153"/>
      <c r="D115" s="17">
        <v>108</v>
      </c>
      <c r="E115" s="22" t="s">
        <v>210</v>
      </c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19"/>
      <c r="Y115" s="19"/>
      <c r="Z115" s="19"/>
      <c r="AA115" s="19"/>
      <c r="AB115" s="19"/>
    </row>
    <row r="116" spans="1:28">
      <c r="A116" s="168"/>
      <c r="B116" s="153"/>
      <c r="C116" s="153"/>
      <c r="D116" s="17">
        <v>109</v>
      </c>
      <c r="E116" s="22" t="s">
        <v>211</v>
      </c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19"/>
      <c r="Y116" s="19"/>
      <c r="Z116" s="19"/>
      <c r="AA116" s="19"/>
      <c r="AB116" s="19"/>
    </row>
    <row r="117" spans="1:28">
      <c r="A117" s="168"/>
      <c r="B117" s="153"/>
      <c r="C117" s="153"/>
      <c r="D117" s="17">
        <v>110</v>
      </c>
      <c r="E117" s="22" t="s">
        <v>212</v>
      </c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19"/>
      <c r="Y117" s="19"/>
      <c r="Z117" s="19"/>
      <c r="AA117" s="19"/>
      <c r="AB117" s="19"/>
    </row>
    <row r="118" spans="1:28">
      <c r="A118" s="168"/>
      <c r="B118" s="153"/>
      <c r="C118" s="153"/>
      <c r="D118" s="17">
        <v>111</v>
      </c>
      <c r="E118" s="23" t="s">
        <v>87</v>
      </c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19"/>
      <c r="Y118" s="19"/>
      <c r="Z118" s="19"/>
      <c r="AA118" s="19"/>
      <c r="AB118" s="19"/>
    </row>
    <row r="119" spans="1:28">
      <c r="A119" s="168"/>
      <c r="B119" s="157" t="s">
        <v>213</v>
      </c>
      <c r="C119" s="157" t="s">
        <v>214</v>
      </c>
      <c r="D119" s="17">
        <v>112</v>
      </c>
      <c r="E119" s="22" t="s">
        <v>215</v>
      </c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19"/>
      <c r="Y119" s="19"/>
      <c r="Z119" s="19"/>
      <c r="AA119" s="19"/>
      <c r="AB119" s="19"/>
    </row>
    <row r="120" spans="1:28">
      <c r="A120" s="168"/>
      <c r="B120" s="157"/>
      <c r="C120" s="157"/>
      <c r="D120" s="17">
        <v>113</v>
      </c>
      <c r="E120" s="22" t="s">
        <v>216</v>
      </c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19"/>
      <c r="Y120" s="19"/>
      <c r="Z120" s="19"/>
      <c r="AA120" s="19"/>
      <c r="AB120" s="19"/>
    </row>
    <row r="121" spans="1:28" ht="101.5">
      <c r="A121" s="168"/>
      <c r="B121" s="16" t="s">
        <v>217</v>
      </c>
      <c r="C121" s="16" t="s">
        <v>218</v>
      </c>
      <c r="D121" s="17">
        <v>114</v>
      </c>
      <c r="E121" s="22" t="s">
        <v>219</v>
      </c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19"/>
      <c r="Y121" s="19"/>
      <c r="Z121" s="19"/>
      <c r="AA121" s="19"/>
      <c r="AB121" s="19"/>
    </row>
    <row r="122" spans="1:28">
      <c r="A122" s="168"/>
      <c r="B122" s="157" t="s">
        <v>220</v>
      </c>
      <c r="C122" s="157" t="s">
        <v>221</v>
      </c>
      <c r="D122" s="17">
        <v>115</v>
      </c>
      <c r="E122" s="22" t="s">
        <v>222</v>
      </c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19"/>
      <c r="Y122" s="19"/>
      <c r="Z122" s="19"/>
      <c r="AA122" s="19"/>
      <c r="AB122" s="19"/>
    </row>
    <row r="123" spans="1:28">
      <c r="A123" s="168"/>
      <c r="B123" s="157"/>
      <c r="C123" s="157"/>
      <c r="D123" s="17">
        <v>116</v>
      </c>
      <c r="E123" s="22" t="s">
        <v>223</v>
      </c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19"/>
      <c r="Y123" s="19"/>
      <c r="Z123" s="19"/>
      <c r="AA123" s="19"/>
      <c r="AB123" s="19"/>
    </row>
    <row r="124" spans="1:28">
      <c r="A124" s="168"/>
      <c r="B124" s="157"/>
      <c r="C124" s="157"/>
      <c r="D124" s="17">
        <v>117</v>
      </c>
      <c r="E124" s="22" t="s">
        <v>224</v>
      </c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19"/>
      <c r="Y124" s="19"/>
      <c r="Z124" s="19"/>
      <c r="AA124" s="19"/>
      <c r="AB124" s="19"/>
    </row>
    <row r="125" spans="1:28">
      <c r="A125" s="168"/>
      <c r="B125" s="157"/>
      <c r="C125" s="157"/>
      <c r="D125" s="17">
        <v>118</v>
      </c>
      <c r="E125" s="23" t="s">
        <v>87</v>
      </c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19"/>
      <c r="Y125" s="19"/>
      <c r="Z125" s="19"/>
      <c r="AA125" s="19"/>
      <c r="AB125" s="19"/>
    </row>
    <row r="126" spans="1:28" ht="58">
      <c r="A126" s="168"/>
      <c r="B126" s="16" t="s">
        <v>225</v>
      </c>
      <c r="C126" s="16" t="s">
        <v>226</v>
      </c>
      <c r="D126" s="17">
        <v>119</v>
      </c>
      <c r="E126" s="23" t="s">
        <v>227</v>
      </c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19"/>
      <c r="Y126" s="19"/>
      <c r="Z126" s="19"/>
      <c r="AA126" s="19"/>
      <c r="AB126" s="19"/>
    </row>
    <row r="127" spans="1:28" ht="101.5">
      <c r="A127" s="168"/>
      <c r="B127" s="16" t="s">
        <v>228</v>
      </c>
      <c r="C127" s="16" t="s">
        <v>229</v>
      </c>
      <c r="D127" s="17">
        <v>120</v>
      </c>
      <c r="E127" s="23" t="s">
        <v>230</v>
      </c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19"/>
      <c r="Y127" s="19"/>
      <c r="Z127" s="19"/>
      <c r="AA127" s="19"/>
      <c r="AB127" s="19"/>
    </row>
    <row r="128" spans="1:28">
      <c r="A128" s="168"/>
      <c r="B128" s="153" t="s">
        <v>231</v>
      </c>
      <c r="C128" s="153" t="s">
        <v>232</v>
      </c>
      <c r="D128" s="17">
        <v>121</v>
      </c>
      <c r="E128" s="23" t="s">
        <v>233</v>
      </c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19"/>
      <c r="Y128" s="19"/>
      <c r="Z128" s="19"/>
      <c r="AA128" s="19"/>
      <c r="AB128" s="19"/>
    </row>
    <row r="129" spans="1:28">
      <c r="A129" s="168"/>
      <c r="B129" s="153"/>
      <c r="C129" s="153"/>
      <c r="D129" s="17">
        <v>122</v>
      </c>
      <c r="E129" s="23" t="s">
        <v>234</v>
      </c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19"/>
      <c r="Y129" s="19"/>
      <c r="Z129" s="19"/>
      <c r="AA129" s="19"/>
      <c r="AB129" s="19"/>
    </row>
    <row r="130" spans="1:28">
      <c r="A130" s="168"/>
      <c r="B130" s="153"/>
      <c r="C130" s="153"/>
      <c r="D130" s="17">
        <v>123</v>
      </c>
      <c r="E130" s="23" t="s">
        <v>235</v>
      </c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19"/>
      <c r="Y130" s="19"/>
      <c r="Z130" s="19"/>
      <c r="AA130" s="19"/>
      <c r="AB130" s="19"/>
    </row>
    <row r="131" spans="1:28">
      <c r="A131" s="168"/>
      <c r="B131" s="153" t="s">
        <v>236</v>
      </c>
      <c r="C131" s="153" t="s">
        <v>237</v>
      </c>
      <c r="D131" s="17">
        <v>124</v>
      </c>
      <c r="E131" s="23" t="s">
        <v>238</v>
      </c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19"/>
      <c r="Y131" s="19"/>
      <c r="Z131" s="19"/>
      <c r="AA131" s="19"/>
      <c r="AB131" s="19"/>
    </row>
    <row r="132" spans="1:28">
      <c r="A132" s="168"/>
      <c r="B132" s="153"/>
      <c r="C132" s="153"/>
      <c r="D132" s="17">
        <v>125</v>
      </c>
      <c r="E132" s="23" t="s">
        <v>239</v>
      </c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19"/>
      <c r="Y132" s="19"/>
      <c r="Z132" s="19"/>
      <c r="AA132" s="19"/>
      <c r="AB132" s="19"/>
    </row>
    <row r="133" spans="1:28" ht="43.5">
      <c r="A133" s="168"/>
      <c r="B133" s="16" t="s">
        <v>240</v>
      </c>
      <c r="C133" s="16" t="s">
        <v>241</v>
      </c>
      <c r="D133" s="17">
        <v>126</v>
      </c>
      <c r="E133" s="23" t="s">
        <v>178</v>
      </c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19"/>
      <c r="Y133" s="19"/>
      <c r="Z133" s="19"/>
      <c r="AA133" s="19"/>
      <c r="AB133" s="19"/>
    </row>
    <row r="134" spans="1:28" s="10" customFormat="1">
      <c r="A134" s="169"/>
      <c r="B134" s="164" t="s">
        <v>242</v>
      </c>
      <c r="C134" s="165"/>
      <c r="D134" s="166"/>
      <c r="E134" s="2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26"/>
      <c r="Y134" s="26"/>
      <c r="Z134" s="26"/>
      <c r="AA134" s="26"/>
      <c r="AB134" s="26"/>
    </row>
    <row r="135" spans="1:28" ht="29">
      <c r="A135" s="167" t="s">
        <v>243</v>
      </c>
      <c r="B135" s="155" t="s">
        <v>244</v>
      </c>
      <c r="C135" s="155" t="s">
        <v>245</v>
      </c>
      <c r="D135" s="17">
        <v>127</v>
      </c>
      <c r="E135" s="23" t="s">
        <v>246</v>
      </c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19"/>
      <c r="Y135" s="19"/>
      <c r="Z135" s="19"/>
      <c r="AA135" s="19"/>
      <c r="AB135" s="19"/>
    </row>
    <row r="136" spans="1:28">
      <c r="A136" s="168"/>
      <c r="B136" s="156"/>
      <c r="C136" s="156"/>
      <c r="D136" s="17">
        <v>128</v>
      </c>
      <c r="E136" s="18" t="s">
        <v>247</v>
      </c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19"/>
      <c r="Y136" s="19"/>
      <c r="Z136" s="19"/>
      <c r="AA136" s="19"/>
      <c r="AB136" s="19"/>
    </row>
    <row r="137" spans="1:28">
      <c r="A137" s="168"/>
      <c r="B137" s="24"/>
      <c r="C137" s="24"/>
      <c r="D137" s="17">
        <v>129</v>
      </c>
      <c r="E137" s="18" t="s">
        <v>248</v>
      </c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19"/>
      <c r="Y137" s="19"/>
      <c r="Z137" s="19"/>
      <c r="AA137" s="19"/>
      <c r="AB137" s="19"/>
    </row>
    <row r="138" spans="1:28" ht="29">
      <c r="A138" s="168"/>
      <c r="B138" s="157" t="s">
        <v>249</v>
      </c>
      <c r="C138" s="157" t="s">
        <v>250</v>
      </c>
      <c r="D138" s="17">
        <v>130</v>
      </c>
      <c r="E138" s="18" t="s">
        <v>251</v>
      </c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19"/>
      <c r="Y138" s="19"/>
      <c r="Z138" s="19"/>
      <c r="AA138" s="19"/>
      <c r="AB138" s="19"/>
    </row>
    <row r="139" spans="1:28">
      <c r="A139" s="168"/>
      <c r="B139" s="157"/>
      <c r="C139" s="152"/>
      <c r="D139" s="17">
        <v>131</v>
      </c>
      <c r="E139" s="23" t="s">
        <v>252</v>
      </c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19"/>
      <c r="Y139" s="19"/>
      <c r="Z139" s="19"/>
      <c r="AA139" s="19"/>
      <c r="AB139" s="19"/>
    </row>
    <row r="140" spans="1:28">
      <c r="A140" s="168"/>
      <c r="B140" s="157"/>
      <c r="C140" s="152"/>
      <c r="D140" s="17">
        <v>132</v>
      </c>
      <c r="E140" s="23" t="s">
        <v>253</v>
      </c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19"/>
      <c r="Y140" s="19"/>
      <c r="Z140" s="19"/>
      <c r="AA140" s="19"/>
      <c r="AB140" s="19"/>
    </row>
    <row r="141" spans="1:28">
      <c r="A141" s="168"/>
      <c r="B141" s="157"/>
      <c r="C141" s="152"/>
      <c r="D141" s="17">
        <v>133</v>
      </c>
      <c r="E141" s="23" t="s">
        <v>254</v>
      </c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19"/>
      <c r="Y141" s="19"/>
      <c r="Z141" s="19"/>
      <c r="AA141" s="19"/>
      <c r="AB141" s="19"/>
    </row>
    <row r="142" spans="1:28">
      <c r="A142" s="168"/>
      <c r="B142" s="157"/>
      <c r="C142" s="152"/>
      <c r="D142" s="17">
        <v>134</v>
      </c>
      <c r="E142" s="23" t="s">
        <v>255</v>
      </c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19"/>
      <c r="Y142" s="19"/>
      <c r="Z142" s="19"/>
      <c r="AA142" s="19"/>
      <c r="AB142" s="19"/>
    </row>
    <row r="143" spans="1:28" ht="29">
      <c r="A143" s="168"/>
      <c r="B143" s="157"/>
      <c r="C143" s="152"/>
      <c r="D143" s="17">
        <v>135</v>
      </c>
      <c r="E143" s="23" t="s">
        <v>256</v>
      </c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19"/>
      <c r="Y143" s="19"/>
      <c r="Z143" s="19"/>
      <c r="AA143" s="19"/>
      <c r="AB143" s="19"/>
    </row>
    <row r="144" spans="1:28" ht="29">
      <c r="A144" s="168"/>
      <c r="B144" s="157"/>
      <c r="C144" s="152"/>
      <c r="D144" s="17">
        <v>136</v>
      </c>
      <c r="E144" s="23" t="s">
        <v>257</v>
      </c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19"/>
      <c r="Y144" s="19"/>
      <c r="Z144" s="19"/>
      <c r="AA144" s="19"/>
      <c r="AB144" s="19"/>
    </row>
    <row r="145" spans="1:28">
      <c r="A145" s="168"/>
      <c r="B145" s="157" t="s">
        <v>258</v>
      </c>
      <c r="C145" s="157" t="s">
        <v>259</v>
      </c>
      <c r="D145" s="17">
        <v>137</v>
      </c>
      <c r="E145" s="23" t="s">
        <v>260</v>
      </c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19"/>
      <c r="Y145" s="19"/>
      <c r="Z145" s="19"/>
      <c r="AA145" s="19"/>
      <c r="AB145" s="19"/>
    </row>
    <row r="146" spans="1:28">
      <c r="A146" s="168"/>
      <c r="B146" s="157"/>
      <c r="C146" s="157"/>
      <c r="D146" s="17">
        <v>138</v>
      </c>
      <c r="E146" s="23" t="s">
        <v>261</v>
      </c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19"/>
      <c r="Y146" s="19"/>
      <c r="Z146" s="19"/>
      <c r="AA146" s="19"/>
      <c r="AB146" s="19"/>
    </row>
    <row r="147" spans="1:28" ht="29">
      <c r="A147" s="168"/>
      <c r="B147" s="157" t="s">
        <v>262</v>
      </c>
      <c r="C147" s="157" t="s">
        <v>263</v>
      </c>
      <c r="D147" s="17">
        <v>139</v>
      </c>
      <c r="E147" s="23" t="s">
        <v>264</v>
      </c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19"/>
      <c r="Y147" s="19"/>
      <c r="Z147" s="19"/>
      <c r="AA147" s="19"/>
      <c r="AB147" s="19"/>
    </row>
    <row r="148" spans="1:28">
      <c r="A148" s="168"/>
      <c r="B148" s="157"/>
      <c r="C148" s="157"/>
      <c r="D148" s="17">
        <v>140</v>
      </c>
      <c r="E148" s="23" t="s">
        <v>265</v>
      </c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19"/>
      <c r="Y148" s="19"/>
      <c r="Z148" s="19"/>
      <c r="AA148" s="19"/>
      <c r="AB148" s="19"/>
    </row>
    <row r="149" spans="1:28">
      <c r="A149" s="168"/>
      <c r="B149" s="157"/>
      <c r="C149" s="157"/>
      <c r="D149" s="17">
        <v>141</v>
      </c>
      <c r="E149" s="23" t="s">
        <v>266</v>
      </c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19"/>
      <c r="Y149" s="19"/>
      <c r="Z149" s="19"/>
      <c r="AA149" s="19"/>
      <c r="AB149" s="19"/>
    </row>
    <row r="150" spans="1:28">
      <c r="A150" s="168"/>
      <c r="B150" s="155" t="s">
        <v>267</v>
      </c>
      <c r="C150" s="155" t="s">
        <v>268</v>
      </c>
      <c r="D150" s="17">
        <v>142</v>
      </c>
      <c r="E150" s="18" t="s">
        <v>269</v>
      </c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19"/>
      <c r="Y150" s="19"/>
      <c r="Z150" s="19"/>
      <c r="AA150" s="19"/>
      <c r="AB150" s="19"/>
    </row>
    <row r="151" spans="1:28" ht="29">
      <c r="A151" s="168"/>
      <c r="B151" s="158"/>
      <c r="C151" s="158"/>
      <c r="D151" s="17">
        <v>143</v>
      </c>
      <c r="E151" s="18" t="s">
        <v>270</v>
      </c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19"/>
      <c r="Y151" s="19"/>
      <c r="Z151" s="19"/>
      <c r="AA151" s="19"/>
      <c r="AB151" s="19"/>
    </row>
    <row r="152" spans="1:28">
      <c r="A152" s="168"/>
      <c r="B152" s="158"/>
      <c r="C152" s="158"/>
      <c r="D152" s="17">
        <v>144</v>
      </c>
      <c r="E152" s="18" t="s">
        <v>271</v>
      </c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19"/>
      <c r="Y152" s="19"/>
      <c r="Z152" s="19"/>
      <c r="AA152" s="19"/>
      <c r="AB152" s="19"/>
    </row>
    <row r="153" spans="1:28">
      <c r="A153" s="168"/>
      <c r="B153" s="156"/>
      <c r="C153" s="156"/>
      <c r="D153" s="17">
        <v>145</v>
      </c>
      <c r="E153" s="18" t="s">
        <v>272</v>
      </c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19"/>
      <c r="Y153" s="19"/>
      <c r="Z153" s="19"/>
      <c r="AA153" s="19"/>
      <c r="AB153" s="19"/>
    </row>
    <row r="154" spans="1:28" ht="29">
      <c r="A154" s="168"/>
      <c r="B154" s="16" t="s">
        <v>273</v>
      </c>
      <c r="C154" s="16" t="s">
        <v>274</v>
      </c>
      <c r="D154" s="17">
        <v>146</v>
      </c>
      <c r="E154" s="30" t="s">
        <v>275</v>
      </c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19"/>
      <c r="Y154" s="19"/>
      <c r="Z154" s="19"/>
      <c r="AA154" s="19"/>
      <c r="AB154" s="19"/>
    </row>
    <row r="155" spans="1:28" ht="29">
      <c r="A155" s="168"/>
      <c r="B155" s="16" t="s">
        <v>276</v>
      </c>
      <c r="C155" s="16" t="s">
        <v>277</v>
      </c>
      <c r="D155" s="17">
        <v>147</v>
      </c>
      <c r="E155" s="23" t="s">
        <v>161</v>
      </c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19"/>
      <c r="Y155" s="19"/>
      <c r="Z155" s="19"/>
      <c r="AA155" s="19"/>
      <c r="AB155" s="19"/>
    </row>
    <row r="156" spans="1:28" ht="29">
      <c r="A156" s="168"/>
      <c r="B156" s="16" t="s">
        <v>278</v>
      </c>
      <c r="C156" s="16" t="s">
        <v>279</v>
      </c>
      <c r="D156" s="17">
        <v>148</v>
      </c>
      <c r="E156" s="23" t="s">
        <v>280</v>
      </c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19"/>
      <c r="Y156" s="19"/>
      <c r="Z156" s="19"/>
      <c r="AA156" s="19"/>
      <c r="AB156" s="19"/>
    </row>
    <row r="157" spans="1:28" ht="29">
      <c r="A157" s="168"/>
      <c r="B157" s="16" t="s">
        <v>281</v>
      </c>
      <c r="C157" s="28" t="s">
        <v>282</v>
      </c>
      <c r="D157" s="17">
        <v>149</v>
      </c>
      <c r="E157" s="23" t="s">
        <v>283</v>
      </c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55"/>
      <c r="U157" s="55"/>
      <c r="V157" s="55"/>
      <c r="W157" s="55"/>
      <c r="X157" s="19"/>
      <c r="Y157" s="19"/>
      <c r="Z157" s="19"/>
      <c r="AA157" s="19"/>
      <c r="AB157" s="19"/>
    </row>
    <row r="158" spans="1:28" s="12" customFormat="1">
      <c r="A158" s="169"/>
      <c r="B158" s="153" t="s">
        <v>284</v>
      </c>
      <c r="C158" s="153"/>
      <c r="D158" s="153"/>
      <c r="E158" s="21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31"/>
      <c r="Y158" s="31"/>
      <c r="Z158" s="31"/>
      <c r="AA158" s="31"/>
      <c r="AB158" s="31"/>
    </row>
    <row r="159" spans="1:28" ht="29">
      <c r="A159" s="170" t="s">
        <v>285</v>
      </c>
      <c r="B159" s="159" t="s">
        <v>286</v>
      </c>
      <c r="C159" s="159" t="s">
        <v>245</v>
      </c>
      <c r="D159" s="17">
        <v>150</v>
      </c>
      <c r="E159" s="23" t="s">
        <v>287</v>
      </c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19"/>
      <c r="Y159" s="19"/>
      <c r="Z159" s="19"/>
      <c r="AA159" s="19"/>
      <c r="AB159" s="19"/>
    </row>
    <row r="160" spans="1:28">
      <c r="A160" s="170"/>
      <c r="B160" s="160"/>
      <c r="C160" s="160"/>
      <c r="D160" s="17">
        <v>151</v>
      </c>
      <c r="E160" s="23" t="s">
        <v>288</v>
      </c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19"/>
      <c r="Y160" s="19"/>
      <c r="Z160" s="19"/>
      <c r="AA160" s="19"/>
      <c r="AB160" s="19"/>
    </row>
    <row r="161" spans="1:28">
      <c r="A161" s="170"/>
      <c r="B161" s="160"/>
      <c r="C161" s="160"/>
      <c r="D161" s="17">
        <v>152</v>
      </c>
      <c r="E161" s="23" t="s">
        <v>289</v>
      </c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19"/>
      <c r="Y161" s="19"/>
      <c r="Z161" s="19"/>
      <c r="AA161" s="19"/>
      <c r="AB161" s="19"/>
    </row>
    <row r="162" spans="1:28">
      <c r="A162" s="170"/>
      <c r="B162" s="160"/>
      <c r="C162" s="160"/>
      <c r="D162" s="17">
        <v>153</v>
      </c>
      <c r="E162" s="23" t="s">
        <v>290</v>
      </c>
      <c r="F162" s="64"/>
      <c r="G162" s="64"/>
      <c r="H162" s="64"/>
      <c r="I162" s="64"/>
      <c r="J162" s="64"/>
      <c r="K162" s="64"/>
      <c r="L162" s="64"/>
      <c r="M162" s="64"/>
      <c r="N162" s="55"/>
      <c r="O162" s="64"/>
      <c r="P162" s="64"/>
      <c r="Q162" s="64"/>
      <c r="R162" s="64"/>
      <c r="S162" s="64"/>
      <c r="T162" s="55"/>
      <c r="U162" s="55"/>
      <c r="V162" s="55"/>
      <c r="W162" s="55"/>
      <c r="X162" s="19"/>
      <c r="Y162" s="19"/>
      <c r="Z162" s="19"/>
      <c r="AA162" s="19"/>
      <c r="AB162" s="19"/>
    </row>
    <row r="163" spans="1:28">
      <c r="A163" s="170"/>
      <c r="B163" s="153" t="s">
        <v>291</v>
      </c>
      <c r="C163" s="153" t="s">
        <v>292</v>
      </c>
      <c r="D163" s="17">
        <v>154</v>
      </c>
      <c r="E163" s="23" t="s">
        <v>293</v>
      </c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19"/>
      <c r="Y163" s="19"/>
      <c r="Z163" s="19"/>
      <c r="AA163" s="19"/>
      <c r="AB163" s="19"/>
    </row>
    <row r="164" spans="1:28">
      <c r="A164" s="170"/>
      <c r="B164" s="153"/>
      <c r="C164" s="153"/>
      <c r="D164" s="17">
        <v>155</v>
      </c>
      <c r="E164" s="23" t="s">
        <v>294</v>
      </c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19"/>
      <c r="Y164" s="19"/>
      <c r="Z164" s="19"/>
      <c r="AA164" s="19"/>
      <c r="AB164" s="19"/>
    </row>
    <row r="165" spans="1:28" ht="29">
      <c r="A165" s="170"/>
      <c r="B165" s="153"/>
      <c r="C165" s="153"/>
      <c r="D165" s="17">
        <v>156</v>
      </c>
      <c r="E165" s="23" t="s">
        <v>295</v>
      </c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19"/>
      <c r="Y165" s="19"/>
      <c r="Z165" s="19"/>
      <c r="AA165" s="19"/>
      <c r="AB165" s="19"/>
    </row>
    <row r="166" spans="1:28">
      <c r="A166" s="170"/>
      <c r="B166" s="153"/>
      <c r="C166" s="153"/>
      <c r="D166" s="17">
        <v>157</v>
      </c>
      <c r="E166" s="23" t="s">
        <v>296</v>
      </c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19"/>
      <c r="Y166" s="19"/>
      <c r="Z166" s="19"/>
      <c r="AA166" s="19"/>
      <c r="AB166" s="19"/>
    </row>
    <row r="167" spans="1:28" ht="29">
      <c r="A167" s="170"/>
      <c r="B167" s="153"/>
      <c r="C167" s="153"/>
      <c r="D167" s="17">
        <v>158</v>
      </c>
      <c r="E167" s="23" t="s">
        <v>297</v>
      </c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19"/>
      <c r="Y167" s="19"/>
      <c r="Z167" s="19"/>
      <c r="AA167" s="19"/>
      <c r="AB167" s="19"/>
    </row>
    <row r="168" spans="1:28" ht="29">
      <c r="A168" s="170"/>
      <c r="B168" s="153" t="s">
        <v>298</v>
      </c>
      <c r="C168" s="153" t="s">
        <v>250</v>
      </c>
      <c r="D168" s="17">
        <v>159</v>
      </c>
      <c r="E168" s="23" t="s">
        <v>251</v>
      </c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19"/>
      <c r="Y168" s="19"/>
      <c r="Z168" s="19"/>
      <c r="AA168" s="19"/>
      <c r="AB168" s="19"/>
    </row>
    <row r="169" spans="1:28">
      <c r="A169" s="170"/>
      <c r="B169" s="153"/>
      <c r="C169" s="153"/>
      <c r="D169" s="17">
        <v>160</v>
      </c>
      <c r="E169" s="23" t="s">
        <v>299</v>
      </c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19"/>
      <c r="Y169" s="19"/>
      <c r="Z169" s="19"/>
      <c r="AA169" s="19"/>
      <c r="AB169" s="19"/>
    </row>
    <row r="170" spans="1:28">
      <c r="A170" s="170"/>
      <c r="B170" s="153"/>
      <c r="C170" s="153"/>
      <c r="D170" s="17">
        <v>161</v>
      </c>
      <c r="E170" s="23" t="s">
        <v>253</v>
      </c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19"/>
      <c r="Y170" s="19"/>
      <c r="Z170" s="19"/>
      <c r="AA170" s="19"/>
      <c r="AB170" s="19"/>
    </row>
    <row r="171" spans="1:28">
      <c r="A171" s="170"/>
      <c r="B171" s="153"/>
      <c r="C171" s="153"/>
      <c r="D171" s="17">
        <v>162</v>
      </c>
      <c r="E171" s="23" t="s">
        <v>254</v>
      </c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19"/>
      <c r="Y171" s="19"/>
      <c r="Z171" s="19"/>
      <c r="AA171" s="19"/>
      <c r="AB171" s="19"/>
    </row>
    <row r="172" spans="1:28" ht="29">
      <c r="A172" s="170"/>
      <c r="B172" s="153"/>
      <c r="C172" s="153"/>
      <c r="D172" s="17">
        <v>163</v>
      </c>
      <c r="E172" s="23" t="s">
        <v>300</v>
      </c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19"/>
      <c r="Y172" s="19"/>
      <c r="Z172" s="19"/>
      <c r="AA172" s="19"/>
      <c r="AB172" s="19"/>
    </row>
    <row r="173" spans="1:28">
      <c r="A173" s="170"/>
      <c r="B173" s="153" t="s">
        <v>301</v>
      </c>
      <c r="C173" s="153" t="s">
        <v>302</v>
      </c>
      <c r="D173" s="17">
        <v>164</v>
      </c>
      <c r="E173" s="23" t="s">
        <v>303</v>
      </c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19"/>
      <c r="Y173" s="19"/>
      <c r="Z173" s="19"/>
      <c r="AA173" s="19"/>
      <c r="AB173" s="19"/>
    </row>
    <row r="174" spans="1:28">
      <c r="A174" s="170"/>
      <c r="B174" s="153"/>
      <c r="C174" s="154"/>
      <c r="D174" s="17">
        <v>165</v>
      </c>
      <c r="E174" s="23" t="s">
        <v>304</v>
      </c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19"/>
      <c r="Y174" s="19"/>
      <c r="Z174" s="19"/>
      <c r="AA174" s="19"/>
      <c r="AB174" s="19"/>
    </row>
    <row r="175" spans="1:28">
      <c r="A175" s="170"/>
      <c r="B175" s="153"/>
      <c r="C175" s="154"/>
      <c r="D175" s="17">
        <v>166</v>
      </c>
      <c r="E175" s="20" t="s">
        <v>305</v>
      </c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19"/>
      <c r="Y175" s="19"/>
      <c r="Z175" s="19"/>
      <c r="AA175" s="19"/>
      <c r="AB175" s="19"/>
    </row>
    <row r="176" spans="1:28">
      <c r="A176" s="170"/>
      <c r="B176" s="153"/>
      <c r="C176" s="154"/>
      <c r="D176" s="17">
        <v>167</v>
      </c>
      <c r="E176" s="23" t="s">
        <v>306</v>
      </c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19"/>
      <c r="Y176" s="19"/>
      <c r="Z176" s="19"/>
      <c r="AA176" s="19"/>
      <c r="AB176" s="19"/>
    </row>
    <row r="177" spans="1:28">
      <c r="A177" s="170"/>
      <c r="B177" s="153"/>
      <c r="C177" s="154"/>
      <c r="D177" s="17">
        <v>168</v>
      </c>
      <c r="E177" s="23" t="s">
        <v>307</v>
      </c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19"/>
      <c r="Y177" s="19"/>
      <c r="Z177" s="19"/>
      <c r="AA177" s="19"/>
      <c r="AB177" s="19"/>
    </row>
    <row r="178" spans="1:28" ht="29">
      <c r="A178" s="170"/>
      <c r="B178" s="153"/>
      <c r="C178" s="154"/>
      <c r="D178" s="17">
        <v>169</v>
      </c>
      <c r="E178" s="22" t="s">
        <v>308</v>
      </c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19"/>
      <c r="Y178" s="19"/>
      <c r="Z178" s="19"/>
      <c r="AA178" s="19"/>
      <c r="AB178" s="19"/>
    </row>
    <row r="179" spans="1:28" ht="43.5">
      <c r="A179" s="170"/>
      <c r="B179" s="153"/>
      <c r="C179" s="154"/>
      <c r="D179" s="17">
        <v>170</v>
      </c>
      <c r="E179" s="22" t="s">
        <v>309</v>
      </c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66"/>
      <c r="V179" s="66"/>
      <c r="W179" s="56"/>
      <c r="X179" s="19"/>
      <c r="Y179" s="19"/>
      <c r="Z179" s="19"/>
      <c r="AA179" s="19"/>
      <c r="AB179" s="19"/>
    </row>
    <row r="180" spans="1:28">
      <c r="A180" s="170"/>
      <c r="B180" s="153" t="s">
        <v>310</v>
      </c>
      <c r="C180" s="153" t="s">
        <v>311</v>
      </c>
      <c r="D180" s="17">
        <v>171</v>
      </c>
      <c r="E180" s="23" t="s">
        <v>312</v>
      </c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19"/>
      <c r="Y180" s="19"/>
      <c r="Z180" s="19"/>
      <c r="AA180" s="19"/>
      <c r="AB180" s="19"/>
    </row>
    <row r="181" spans="1:28">
      <c r="A181" s="170"/>
      <c r="B181" s="154"/>
      <c r="C181" s="154"/>
      <c r="D181" s="17">
        <v>172</v>
      </c>
      <c r="E181" s="23" t="s">
        <v>313</v>
      </c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19"/>
      <c r="Y181" s="19"/>
      <c r="Z181" s="19"/>
      <c r="AA181" s="19"/>
      <c r="AB181" s="19"/>
    </row>
    <row r="182" spans="1:28">
      <c r="A182" s="170"/>
      <c r="B182" s="154"/>
      <c r="C182" s="154"/>
      <c r="D182" s="17">
        <v>173</v>
      </c>
      <c r="E182" s="23" t="s">
        <v>314</v>
      </c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19"/>
      <c r="Y182" s="19"/>
      <c r="Z182" s="19"/>
      <c r="AA182" s="19"/>
      <c r="AB182" s="19"/>
    </row>
    <row r="183" spans="1:28">
      <c r="A183" s="170"/>
      <c r="B183" s="154"/>
      <c r="C183" s="154"/>
      <c r="D183" s="17">
        <v>174</v>
      </c>
      <c r="E183" s="23" t="s">
        <v>315</v>
      </c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19"/>
      <c r="Y183" s="19"/>
      <c r="Z183" s="19"/>
      <c r="AA183" s="19"/>
      <c r="AB183" s="19"/>
    </row>
    <row r="184" spans="1:28" ht="29">
      <c r="A184" s="170"/>
      <c r="B184" s="153" t="s">
        <v>316</v>
      </c>
      <c r="C184" s="153" t="s">
        <v>263</v>
      </c>
      <c r="D184" s="17">
        <v>175</v>
      </c>
      <c r="E184" s="23" t="s">
        <v>264</v>
      </c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19"/>
      <c r="Y184" s="19"/>
      <c r="Z184" s="19"/>
      <c r="AA184" s="19"/>
      <c r="AB184" s="19"/>
    </row>
    <row r="185" spans="1:28">
      <c r="A185" s="170"/>
      <c r="B185" s="154"/>
      <c r="C185" s="154"/>
      <c r="D185" s="17">
        <v>176</v>
      </c>
      <c r="E185" s="23" t="s">
        <v>265</v>
      </c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19"/>
      <c r="Y185" s="19"/>
      <c r="Z185" s="19"/>
      <c r="AA185" s="19"/>
      <c r="AB185" s="19"/>
    </row>
    <row r="186" spans="1:28">
      <c r="A186" s="170"/>
      <c r="B186" s="154"/>
      <c r="C186" s="154"/>
      <c r="D186" s="17">
        <v>177</v>
      </c>
      <c r="E186" s="23" t="s">
        <v>266</v>
      </c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19"/>
      <c r="Y186" s="19"/>
      <c r="Z186" s="19"/>
      <c r="AA186" s="19"/>
      <c r="AB186" s="19"/>
    </row>
    <row r="187" spans="1:28" ht="29">
      <c r="A187" s="170"/>
      <c r="B187" s="153" t="s">
        <v>317</v>
      </c>
      <c r="C187" s="153" t="s">
        <v>318</v>
      </c>
      <c r="D187" s="17">
        <v>178</v>
      </c>
      <c r="E187" s="20" t="s">
        <v>319</v>
      </c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19"/>
      <c r="Y187" s="19"/>
      <c r="Z187" s="19"/>
      <c r="AA187" s="19"/>
      <c r="AB187" s="19"/>
    </row>
    <row r="188" spans="1:28">
      <c r="A188" s="170"/>
      <c r="B188" s="154"/>
      <c r="C188" s="154"/>
      <c r="D188" s="17">
        <v>179</v>
      </c>
      <c r="E188" s="20" t="s">
        <v>161</v>
      </c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19"/>
      <c r="Y188" s="19"/>
      <c r="Z188" s="19"/>
      <c r="AA188" s="19"/>
      <c r="AB188" s="19"/>
    </row>
    <row r="189" spans="1:28">
      <c r="A189" s="170"/>
      <c r="B189" s="154"/>
      <c r="C189" s="154"/>
      <c r="D189" s="17">
        <v>180</v>
      </c>
      <c r="E189" s="22" t="s">
        <v>320</v>
      </c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19"/>
      <c r="Y189" s="19"/>
      <c r="Z189" s="19"/>
      <c r="AA189" s="19"/>
      <c r="AB189" s="19"/>
    </row>
    <row r="190" spans="1:28" s="56" customFormat="1">
      <c r="A190" s="170"/>
      <c r="B190" s="154"/>
      <c r="C190" s="154"/>
      <c r="D190" s="17">
        <v>181</v>
      </c>
      <c r="E190" s="22" t="s">
        <v>321</v>
      </c>
      <c r="F190" s="23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</row>
    <row r="191" spans="1:28" s="56" customFormat="1">
      <c r="A191" s="170"/>
      <c r="B191" s="154"/>
      <c r="C191" s="154"/>
      <c r="D191" s="17">
        <v>182</v>
      </c>
      <c r="E191" s="23" t="s">
        <v>322</v>
      </c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</row>
    <row r="192" spans="1:28" s="56" customFormat="1" ht="29">
      <c r="A192" s="170"/>
      <c r="B192" s="154"/>
      <c r="C192" s="154"/>
      <c r="D192" s="17">
        <v>183</v>
      </c>
      <c r="E192" s="20" t="s">
        <v>323</v>
      </c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</row>
    <row r="193" spans="1:28" ht="207" customHeight="1">
      <c r="A193" s="170"/>
      <c r="B193" s="59" t="s">
        <v>324</v>
      </c>
      <c r="C193" s="59" t="s">
        <v>325</v>
      </c>
      <c r="D193" s="17">
        <v>184</v>
      </c>
      <c r="E193" s="23" t="s">
        <v>326</v>
      </c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19"/>
      <c r="Y193" s="19"/>
      <c r="Z193" s="19"/>
      <c r="AA193" s="19"/>
      <c r="AB193" s="19"/>
    </row>
    <row r="194" spans="1:28" ht="371.4" customHeight="1">
      <c r="A194" s="170"/>
      <c r="B194" s="153" t="s">
        <v>327</v>
      </c>
      <c r="C194" s="153" t="s">
        <v>268</v>
      </c>
      <c r="D194" s="17">
        <v>185</v>
      </c>
      <c r="E194" s="23" t="s">
        <v>269</v>
      </c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67"/>
      <c r="X194" s="19"/>
      <c r="Y194" s="19"/>
      <c r="Z194" s="19"/>
      <c r="AA194" s="19"/>
      <c r="AB194" s="19"/>
    </row>
    <row r="195" spans="1:28" ht="29">
      <c r="A195" s="170"/>
      <c r="B195" s="153"/>
      <c r="C195" s="153"/>
      <c r="D195" s="17">
        <v>186</v>
      </c>
      <c r="E195" s="23" t="s">
        <v>270</v>
      </c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66"/>
      <c r="V195" s="66"/>
      <c r="W195" s="56"/>
      <c r="X195" s="19"/>
      <c r="Y195" s="19"/>
      <c r="Z195" s="19"/>
      <c r="AA195" s="19"/>
      <c r="AB195" s="19"/>
    </row>
    <row r="196" spans="1:28">
      <c r="A196" s="170"/>
      <c r="B196" s="153"/>
      <c r="C196" s="153"/>
      <c r="D196" s="17">
        <v>187</v>
      </c>
      <c r="E196" s="23" t="s">
        <v>328</v>
      </c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19"/>
      <c r="Y196" s="19"/>
      <c r="Z196" s="19"/>
      <c r="AA196" s="19"/>
      <c r="AB196" s="19"/>
    </row>
    <row r="197" spans="1:28">
      <c r="A197" s="170"/>
      <c r="B197" s="153"/>
      <c r="C197" s="153"/>
      <c r="D197" s="17">
        <v>188</v>
      </c>
      <c r="E197" s="23" t="s">
        <v>271</v>
      </c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19"/>
      <c r="Y197" s="19"/>
      <c r="Z197" s="19"/>
      <c r="AA197" s="19"/>
      <c r="AB197" s="19"/>
    </row>
    <row r="198" spans="1:28">
      <c r="A198" s="170"/>
      <c r="B198" s="153"/>
      <c r="C198" s="153"/>
      <c r="D198" s="17">
        <v>189</v>
      </c>
      <c r="E198" s="23" t="s">
        <v>272</v>
      </c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19"/>
      <c r="Y198" s="19"/>
      <c r="Z198" s="19"/>
      <c r="AA198" s="19"/>
      <c r="AB198" s="19"/>
    </row>
    <row r="199" spans="1:28" ht="29">
      <c r="A199" s="170"/>
      <c r="B199" s="153"/>
      <c r="C199" s="153"/>
      <c r="D199" s="17">
        <v>190</v>
      </c>
      <c r="E199" s="23" t="s">
        <v>329</v>
      </c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19"/>
      <c r="Y199" s="19"/>
      <c r="Z199" s="19"/>
      <c r="AA199" s="19"/>
      <c r="AB199" s="19"/>
    </row>
    <row r="200" spans="1:28" ht="409.5" customHeight="1">
      <c r="A200" s="170"/>
      <c r="B200" s="153" t="s">
        <v>330</v>
      </c>
      <c r="C200" s="153" t="s">
        <v>331</v>
      </c>
      <c r="D200" s="17">
        <v>191</v>
      </c>
      <c r="E200" s="23" t="s">
        <v>332</v>
      </c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19"/>
      <c r="Y200" s="19"/>
      <c r="Z200" s="19"/>
      <c r="AA200" s="19"/>
      <c r="AB200" s="19"/>
    </row>
    <row r="201" spans="1:28" ht="94.5" customHeight="1">
      <c r="A201" s="170"/>
      <c r="B201" s="154"/>
      <c r="C201" s="154"/>
      <c r="D201" s="17">
        <v>192</v>
      </c>
      <c r="E201" s="23" t="s">
        <v>333</v>
      </c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19"/>
      <c r="Y201" s="19"/>
      <c r="Z201" s="19"/>
      <c r="AA201" s="19"/>
      <c r="AB201" s="19"/>
    </row>
    <row r="202" spans="1:28" ht="19.5" customHeight="1">
      <c r="A202" s="170"/>
      <c r="B202" s="153" t="s">
        <v>334</v>
      </c>
      <c r="C202" s="153" t="s">
        <v>274</v>
      </c>
      <c r="D202" s="17">
        <v>193</v>
      </c>
      <c r="E202" s="23" t="s">
        <v>335</v>
      </c>
      <c r="F202" s="68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19"/>
      <c r="Y202" s="19"/>
      <c r="Z202" s="19"/>
      <c r="AA202" s="19"/>
      <c r="AB202" s="19"/>
    </row>
    <row r="203" spans="1:28">
      <c r="A203" s="170"/>
      <c r="B203" s="154"/>
      <c r="C203" s="153"/>
      <c r="D203" s="17">
        <v>194</v>
      </c>
      <c r="E203" s="30" t="s">
        <v>275</v>
      </c>
      <c r="F203" s="68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19"/>
      <c r="Y203" s="19"/>
      <c r="Z203" s="19"/>
      <c r="AA203" s="19"/>
      <c r="AB203" s="19"/>
    </row>
    <row r="204" spans="1:28" ht="29">
      <c r="A204" s="170"/>
      <c r="B204" s="153" t="s">
        <v>336</v>
      </c>
      <c r="C204" s="153" t="s">
        <v>337</v>
      </c>
      <c r="D204" s="17">
        <v>195</v>
      </c>
      <c r="E204" s="23" t="s">
        <v>338</v>
      </c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19"/>
      <c r="Y204" s="19"/>
      <c r="Z204" s="19"/>
      <c r="AA204" s="19"/>
      <c r="AB204" s="19"/>
    </row>
    <row r="205" spans="1:28" ht="152.4" customHeight="1">
      <c r="A205" s="170"/>
      <c r="B205" s="154"/>
      <c r="C205" s="154"/>
      <c r="D205" s="17">
        <v>196</v>
      </c>
      <c r="E205" s="23" t="s">
        <v>339</v>
      </c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19"/>
      <c r="Y205" s="19"/>
      <c r="Z205" s="19"/>
      <c r="AA205" s="19"/>
      <c r="AB205" s="19"/>
    </row>
    <row r="206" spans="1:28">
      <c r="A206" s="170"/>
      <c r="B206" s="154"/>
      <c r="C206" s="154"/>
      <c r="D206" s="17">
        <v>197</v>
      </c>
      <c r="E206" s="23" t="s">
        <v>340</v>
      </c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19"/>
      <c r="Y206" s="19"/>
      <c r="Z206" s="19"/>
      <c r="AA206" s="19"/>
      <c r="AB206" s="19"/>
    </row>
    <row r="207" spans="1:28" ht="29">
      <c r="A207" s="170"/>
      <c r="B207" s="59" t="s">
        <v>341</v>
      </c>
      <c r="C207" s="59" t="s">
        <v>279</v>
      </c>
      <c r="D207" s="17">
        <v>198</v>
      </c>
      <c r="E207" s="23" t="s">
        <v>280</v>
      </c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19"/>
      <c r="Y207" s="19"/>
      <c r="Z207" s="19"/>
      <c r="AA207" s="19"/>
      <c r="AB207" s="19"/>
    </row>
    <row r="208" spans="1:28">
      <c r="A208" s="170"/>
      <c r="B208" s="59" t="s">
        <v>342</v>
      </c>
      <c r="C208" s="17" t="s">
        <v>282</v>
      </c>
      <c r="D208" s="17">
        <v>199</v>
      </c>
      <c r="E208" s="23" t="s">
        <v>283</v>
      </c>
      <c r="F208" s="64"/>
      <c r="G208" s="64"/>
      <c r="H208" s="64"/>
      <c r="I208" s="64"/>
      <c r="J208" s="64"/>
      <c r="K208" s="64"/>
      <c r="L208" s="64"/>
      <c r="M208" s="64"/>
      <c r="N208" s="64"/>
      <c r="O208" s="64"/>
      <c r="P208" s="64"/>
      <c r="Q208" s="64"/>
      <c r="R208" s="64"/>
      <c r="S208" s="64"/>
      <c r="T208" s="55"/>
      <c r="U208" s="55"/>
      <c r="V208" s="55"/>
      <c r="W208" s="64"/>
      <c r="X208" s="37"/>
      <c r="Y208" s="37"/>
      <c r="Z208" s="37"/>
      <c r="AA208" s="37"/>
      <c r="AB208" s="37"/>
    </row>
    <row r="209" spans="1:28" ht="29">
      <c r="A209" s="170"/>
      <c r="B209" s="59" t="s">
        <v>343</v>
      </c>
      <c r="C209" s="17" t="s">
        <v>344</v>
      </c>
      <c r="D209" s="17">
        <v>200</v>
      </c>
      <c r="E209" s="23" t="s">
        <v>345</v>
      </c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64"/>
      <c r="X209" s="37"/>
      <c r="Y209" s="37"/>
      <c r="Z209" s="37"/>
      <c r="AA209" s="37"/>
      <c r="AB209" s="37"/>
    </row>
    <row r="210" spans="1:28" s="10" customFormat="1">
      <c r="A210" s="170"/>
      <c r="B210" s="164" t="s">
        <v>346</v>
      </c>
      <c r="C210" s="165"/>
      <c r="D210" s="166"/>
      <c r="E210" s="21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32"/>
      <c r="Y210" s="32"/>
      <c r="Z210" s="32">
        <f t="shared" ref="Z210" si="1">SUM(Z159:Z209)</f>
        <v>0</v>
      </c>
      <c r="AA210" s="32"/>
      <c r="AB210" s="32"/>
    </row>
    <row r="211" spans="1:28">
      <c r="A211" s="164" t="s">
        <v>347</v>
      </c>
      <c r="B211" s="165"/>
      <c r="C211" s="165"/>
      <c r="D211" s="166"/>
      <c r="E211" s="70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34"/>
      <c r="Y211" s="34"/>
      <c r="Z211" s="34">
        <f>Z210+Z158+Z134+Z93+Z68</f>
        <v>0</v>
      </c>
      <c r="AA211" s="34"/>
      <c r="AB211" s="33"/>
    </row>
    <row r="212" spans="1:28">
      <c r="A212" s="35"/>
      <c r="B212" s="35"/>
      <c r="C212" s="36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</row>
    <row r="213" spans="1:28">
      <c r="A213" s="35"/>
      <c r="B213" s="35"/>
      <c r="C213" s="36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</row>
    <row r="214" spans="1:28">
      <c r="A214" s="35"/>
      <c r="B214" s="35"/>
      <c r="C214" s="36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</row>
    <row r="215" spans="1:28">
      <c r="A215" s="35"/>
      <c r="B215" s="35"/>
      <c r="C215" s="36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</row>
    <row r="216" spans="1:28">
      <c r="A216" s="35"/>
      <c r="B216" s="35"/>
      <c r="C216" s="36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</row>
    <row r="217" spans="1:28">
      <c r="A217" s="35"/>
      <c r="B217" s="35"/>
      <c r="C217" s="36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</row>
    <row r="218" spans="1:28">
      <c r="A218" s="35"/>
      <c r="B218" s="35"/>
      <c r="C218" s="36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</row>
    <row r="219" spans="1:28">
      <c r="A219" s="35"/>
      <c r="B219" s="35"/>
      <c r="C219" s="36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</row>
    <row r="220" spans="1:28">
      <c r="A220" s="35"/>
      <c r="B220" s="35"/>
      <c r="C220" s="36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</row>
    <row r="221" spans="1:28">
      <c r="A221" s="35"/>
      <c r="B221" s="35"/>
      <c r="C221" s="36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</row>
    <row r="222" spans="1:28">
      <c r="A222" s="35"/>
      <c r="B222" s="35"/>
      <c r="C222" s="36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</row>
    <row r="223" spans="1:28">
      <c r="A223" s="35"/>
      <c r="B223" s="35"/>
      <c r="C223" s="36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</row>
    <row r="224" spans="1:28">
      <c r="A224" s="35"/>
      <c r="B224" s="35"/>
      <c r="C224" s="36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28">
      <c r="A225" s="35"/>
      <c r="B225" s="35"/>
      <c r="C225" s="36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</row>
    <row r="226" spans="1:28">
      <c r="A226" s="35"/>
      <c r="B226" s="35"/>
      <c r="C226" s="36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</row>
    <row r="227" spans="1:28">
      <c r="A227" s="35"/>
      <c r="B227" s="35"/>
      <c r="C227" s="36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</row>
    <row r="228" spans="1:28">
      <c r="A228" s="35"/>
      <c r="B228" s="35"/>
      <c r="C228" s="36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</row>
    <row r="229" spans="1:28">
      <c r="A229" s="35"/>
      <c r="B229" s="35"/>
      <c r="C229" s="36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</row>
    <row r="230" spans="1:28">
      <c r="A230" s="35"/>
      <c r="B230" s="35"/>
      <c r="C230" s="36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</row>
    <row r="231" spans="1:28">
      <c r="A231" s="35"/>
      <c r="B231" s="35"/>
      <c r="C231" s="36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</row>
    <row r="232" spans="1:28">
      <c r="A232" s="35"/>
      <c r="B232" s="35"/>
      <c r="C232" s="36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</row>
    <row r="233" spans="1:28">
      <c r="A233" s="35"/>
      <c r="B233" s="35"/>
      <c r="C233" s="36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</row>
    <row r="234" spans="1:28">
      <c r="A234" s="35"/>
      <c r="B234" s="35"/>
      <c r="C234" s="36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</row>
    <row r="235" spans="1:28">
      <c r="A235" s="35"/>
      <c r="B235" s="35"/>
      <c r="C235" s="36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</row>
    <row r="236" spans="1:28">
      <c r="A236" s="35"/>
      <c r="B236" s="35"/>
      <c r="C236" s="36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</row>
    <row r="237" spans="1:28">
      <c r="A237" s="35"/>
      <c r="B237" s="35"/>
      <c r="C237" s="36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</row>
    <row r="238" spans="1:28">
      <c r="A238" s="35"/>
      <c r="B238" s="35"/>
      <c r="C238" s="36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</row>
    <row r="239" spans="1:28">
      <c r="A239" s="35"/>
      <c r="B239" s="35"/>
      <c r="C239" s="36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</row>
    <row r="240" spans="1:28">
      <c r="A240" s="35"/>
      <c r="B240" s="35"/>
      <c r="C240" s="36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</row>
    <row r="241" spans="1:28">
      <c r="A241" s="35"/>
      <c r="B241" s="35"/>
      <c r="C241" s="36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</row>
    <row r="242" spans="1:28">
      <c r="A242" s="35"/>
      <c r="B242" s="35"/>
      <c r="C242" s="36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</row>
    <row r="243" spans="1:28">
      <c r="A243" s="35"/>
      <c r="B243" s="35"/>
      <c r="C243" s="36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</row>
    <row r="244" spans="1:28">
      <c r="A244" s="35"/>
      <c r="B244" s="35"/>
      <c r="C244" s="36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</row>
    <row r="245" spans="1:28">
      <c r="A245" s="35"/>
      <c r="B245" s="35"/>
      <c r="C245" s="36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</row>
    <row r="246" spans="1:28">
      <c r="A246" s="35"/>
      <c r="B246" s="35"/>
      <c r="C246" s="36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</row>
    <row r="247" spans="1:28">
      <c r="A247" s="35"/>
      <c r="B247" s="35"/>
      <c r="C247" s="36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</row>
    <row r="248" spans="1:28">
      <c r="A248" s="35"/>
      <c r="B248" s="35"/>
      <c r="C248" s="36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</row>
    <row r="249" spans="1:28">
      <c r="A249" s="35"/>
      <c r="B249" s="35"/>
      <c r="C249" s="36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</row>
    <row r="250" spans="1:28">
      <c r="A250" s="35"/>
      <c r="B250" s="35"/>
      <c r="C250" s="36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</row>
    <row r="251" spans="1:28">
      <c r="A251" s="35"/>
      <c r="B251" s="35"/>
      <c r="C251" s="36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</row>
    <row r="252" spans="1:28">
      <c r="A252" s="35"/>
      <c r="B252" s="35"/>
      <c r="C252" s="36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</row>
    <row r="253" spans="1:28">
      <c r="A253" s="35"/>
      <c r="B253" s="35"/>
      <c r="C253" s="36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</row>
    <row r="254" spans="1:28">
      <c r="A254" s="35"/>
      <c r="B254" s="35"/>
      <c r="C254" s="36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</row>
    <row r="255" spans="1:28">
      <c r="A255" s="35"/>
      <c r="B255" s="35"/>
      <c r="C255" s="36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</row>
    <row r="256" spans="1:28">
      <c r="A256" s="35"/>
      <c r="B256" s="35"/>
      <c r="C256" s="36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</row>
    <row r="257" spans="1:28">
      <c r="A257" s="35"/>
      <c r="B257" s="35"/>
      <c r="C257" s="36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</row>
    <row r="258" spans="1:28">
      <c r="A258" s="35"/>
      <c r="B258" s="35"/>
      <c r="C258" s="36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</row>
    <row r="259" spans="1:28">
      <c r="A259" s="35"/>
      <c r="B259" s="35"/>
      <c r="C259" s="36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</row>
    <row r="260" spans="1:28">
      <c r="A260" s="35"/>
      <c r="B260" s="35"/>
      <c r="C260" s="36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</row>
    <row r="261" spans="1:28">
      <c r="A261" s="35"/>
      <c r="B261" s="35"/>
      <c r="C261" s="36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</row>
    <row r="262" spans="1:28">
      <c r="A262" s="35"/>
      <c r="B262" s="35"/>
      <c r="C262" s="36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</row>
    <row r="263" spans="1:28">
      <c r="A263" s="35"/>
      <c r="B263" s="35"/>
      <c r="C263" s="36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</row>
    <row r="264" spans="1:28">
      <c r="A264" s="35"/>
      <c r="B264" s="35"/>
      <c r="C264" s="36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</row>
    <row r="265" spans="1:28">
      <c r="A265" s="35"/>
      <c r="B265" s="35"/>
      <c r="C265" s="36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</row>
    <row r="266" spans="1:28">
      <c r="A266" s="35"/>
      <c r="B266" s="35"/>
      <c r="C266" s="36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</row>
    <row r="267" spans="1:28">
      <c r="A267" s="35"/>
      <c r="B267" s="35"/>
      <c r="C267" s="36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</row>
    <row r="268" spans="1:28">
      <c r="A268" s="35"/>
      <c r="B268" s="35"/>
      <c r="C268" s="36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</row>
    <row r="269" spans="1:28">
      <c r="A269" s="35"/>
      <c r="B269" s="35"/>
      <c r="C269" s="36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</row>
    <row r="270" spans="1:28">
      <c r="A270" s="35"/>
      <c r="B270" s="35"/>
      <c r="C270" s="36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</row>
    <row r="271" spans="1:28">
      <c r="A271" s="35"/>
      <c r="B271" s="35"/>
      <c r="C271" s="36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</row>
    <row r="272" spans="1:28">
      <c r="A272" s="35"/>
      <c r="B272" s="35"/>
      <c r="C272" s="36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</row>
    <row r="273" spans="1:28">
      <c r="A273" s="35"/>
      <c r="B273" s="35"/>
      <c r="C273" s="36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</row>
    <row r="274" spans="1:28">
      <c r="A274" s="35"/>
      <c r="B274" s="35"/>
      <c r="C274" s="36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</row>
    <row r="275" spans="1:28">
      <c r="A275" s="35"/>
      <c r="B275" s="35"/>
      <c r="C275" s="36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</row>
    <row r="276" spans="1:28">
      <c r="A276" s="35"/>
      <c r="B276" s="35"/>
      <c r="C276" s="36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</row>
    <row r="277" spans="1:28">
      <c r="A277" s="35"/>
      <c r="B277" s="35"/>
      <c r="C277" s="36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</row>
    <row r="278" spans="1:28">
      <c r="A278" s="35"/>
      <c r="B278" s="35"/>
      <c r="C278" s="36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</row>
    <row r="279" spans="1:28">
      <c r="A279" s="35"/>
      <c r="B279" s="35"/>
      <c r="C279" s="36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</row>
    <row r="280" spans="1:28">
      <c r="A280" s="35"/>
      <c r="B280" s="35"/>
      <c r="C280" s="36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</row>
    <row r="281" spans="1:28">
      <c r="A281" s="35"/>
      <c r="B281" s="35"/>
      <c r="C281" s="36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</row>
    <row r="282" spans="1:28">
      <c r="A282" s="35"/>
      <c r="B282" s="35"/>
      <c r="C282" s="36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</row>
    <row r="283" spans="1:28">
      <c r="A283" s="35"/>
      <c r="B283" s="35"/>
      <c r="C283" s="36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</row>
    <row r="284" spans="1:28">
      <c r="A284" s="35"/>
      <c r="B284" s="35"/>
      <c r="C284" s="36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</row>
    <row r="285" spans="1:28">
      <c r="A285" s="35"/>
      <c r="B285" s="35"/>
      <c r="C285" s="36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</row>
    <row r="286" spans="1:28">
      <c r="A286" s="35"/>
      <c r="B286" s="35"/>
      <c r="C286" s="36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</row>
    <row r="287" spans="1:28">
      <c r="A287" s="35"/>
      <c r="B287" s="35"/>
      <c r="C287" s="36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</row>
    <row r="288" spans="1:28">
      <c r="A288" s="35"/>
      <c r="B288" s="35"/>
      <c r="C288" s="36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</row>
    <row r="289" spans="1:28">
      <c r="A289" s="35"/>
      <c r="B289" s="35"/>
      <c r="C289" s="36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</row>
    <row r="290" spans="1:28">
      <c r="A290" s="35"/>
      <c r="B290" s="35"/>
      <c r="C290" s="36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</row>
    <row r="291" spans="1:28">
      <c r="A291" s="35"/>
      <c r="B291" s="35"/>
      <c r="C291" s="36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</row>
    <row r="292" spans="1:28">
      <c r="A292" s="35"/>
      <c r="B292" s="35"/>
      <c r="C292" s="36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</row>
    <row r="293" spans="1:28">
      <c r="A293" s="35"/>
      <c r="B293" s="35"/>
      <c r="C293" s="36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</row>
    <row r="294" spans="1:28">
      <c r="A294" s="35"/>
      <c r="B294" s="35"/>
      <c r="C294" s="36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</row>
    <row r="295" spans="1:28">
      <c r="A295" s="35"/>
      <c r="B295" s="35"/>
      <c r="C295" s="36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</row>
    <row r="296" spans="1:28">
      <c r="A296" s="35"/>
      <c r="B296" s="35"/>
      <c r="C296" s="36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</row>
    <row r="297" spans="1:28">
      <c r="A297" s="35"/>
      <c r="B297" s="35"/>
      <c r="C297" s="36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</row>
    <row r="298" spans="1:28">
      <c r="A298" s="35"/>
      <c r="B298" s="35"/>
      <c r="C298" s="36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</row>
    <row r="299" spans="1:28">
      <c r="A299" s="35"/>
      <c r="B299" s="35"/>
      <c r="C299" s="36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</row>
    <row r="300" spans="1:28">
      <c r="A300" s="35"/>
      <c r="B300" s="35"/>
      <c r="C300" s="36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</row>
    <row r="301" spans="1:28">
      <c r="A301" s="35"/>
      <c r="B301" s="35"/>
      <c r="C301" s="36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</row>
    <row r="302" spans="1:28">
      <c r="A302" s="35"/>
      <c r="B302" s="35"/>
      <c r="C302" s="36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</row>
    <row r="303" spans="1:28">
      <c r="A303" s="35"/>
      <c r="B303" s="35"/>
      <c r="C303" s="36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</row>
    <row r="304" spans="1:28">
      <c r="A304" s="35"/>
      <c r="B304" s="35"/>
      <c r="C304" s="36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</row>
    <row r="305" spans="1:28">
      <c r="A305" s="35"/>
      <c r="B305" s="35"/>
      <c r="C305" s="36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</row>
    <row r="306" spans="1:28">
      <c r="A306" s="35"/>
      <c r="B306" s="35"/>
      <c r="C306" s="36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</row>
    <row r="307" spans="1:28">
      <c r="A307" s="35"/>
      <c r="B307" s="35"/>
      <c r="C307" s="36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</row>
    <row r="308" spans="1:28">
      <c r="A308" s="35"/>
      <c r="B308" s="35"/>
      <c r="C308" s="36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</row>
    <row r="309" spans="1:28">
      <c r="A309" s="35"/>
      <c r="B309" s="35"/>
      <c r="C309" s="36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</row>
    <row r="310" spans="1:28">
      <c r="A310" s="35"/>
      <c r="B310" s="35"/>
      <c r="C310" s="36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</row>
    <row r="311" spans="1:28">
      <c r="A311" s="35"/>
      <c r="B311" s="35"/>
      <c r="C311" s="36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</row>
    <row r="312" spans="1:28">
      <c r="A312" s="35"/>
      <c r="B312" s="35"/>
      <c r="C312" s="36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</row>
    <row r="313" spans="1:28">
      <c r="A313" s="35"/>
      <c r="B313" s="35"/>
      <c r="C313" s="36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</row>
    <row r="314" spans="1:28">
      <c r="A314" s="35"/>
      <c r="B314" s="35"/>
      <c r="C314" s="36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</row>
    <row r="315" spans="1:28">
      <c r="A315" s="35"/>
      <c r="B315" s="35"/>
      <c r="C315" s="36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  <c r="AA315" s="11"/>
      <c r="AB315" s="11"/>
    </row>
    <row r="316" spans="1:28">
      <c r="A316" s="35"/>
      <c r="B316" s="35"/>
      <c r="C316" s="36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  <c r="AA316" s="11"/>
      <c r="AB316" s="11"/>
    </row>
    <row r="317" spans="1:28">
      <c r="A317" s="35"/>
      <c r="B317" s="35"/>
      <c r="C317" s="36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  <c r="AA317" s="11"/>
      <c r="AB317" s="11"/>
    </row>
    <row r="318" spans="1:28">
      <c r="A318" s="35"/>
      <c r="B318" s="35"/>
      <c r="C318" s="36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  <c r="AA318" s="11"/>
      <c r="AB318" s="11"/>
    </row>
    <row r="319" spans="1:28">
      <c r="A319" s="35"/>
      <c r="B319" s="35"/>
      <c r="C319" s="36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  <c r="AA319" s="11"/>
      <c r="AB319" s="11"/>
    </row>
    <row r="320" spans="1:28">
      <c r="A320" s="35"/>
      <c r="B320" s="35"/>
      <c r="C320" s="36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  <c r="AA320" s="11"/>
      <c r="AB320" s="11"/>
    </row>
    <row r="321" spans="1:28">
      <c r="A321" s="35"/>
      <c r="B321" s="35"/>
      <c r="C321" s="36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  <c r="AA321" s="11"/>
      <c r="AB321" s="11"/>
    </row>
    <row r="322" spans="1:28">
      <c r="A322" s="35"/>
      <c r="B322" s="35"/>
      <c r="C322" s="36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  <c r="AA322" s="11"/>
      <c r="AB322" s="11"/>
    </row>
    <row r="323" spans="1:28">
      <c r="A323" s="35"/>
      <c r="B323" s="35"/>
      <c r="C323" s="36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  <c r="AA323" s="11"/>
      <c r="AB323" s="11"/>
    </row>
    <row r="324" spans="1:28">
      <c r="A324" s="35"/>
      <c r="B324" s="35"/>
      <c r="C324" s="36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  <c r="AA324" s="11"/>
      <c r="AB324" s="11"/>
    </row>
    <row r="325" spans="1:28">
      <c r="A325" s="35"/>
      <c r="B325" s="35"/>
      <c r="C325" s="36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  <c r="AA325" s="11"/>
      <c r="AB325" s="11"/>
    </row>
    <row r="326" spans="1:28">
      <c r="A326" s="35"/>
      <c r="B326" s="35"/>
      <c r="C326" s="36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  <c r="AA326" s="11"/>
      <c r="AB326" s="11"/>
    </row>
    <row r="327" spans="1:28">
      <c r="A327" s="35"/>
      <c r="B327" s="35"/>
      <c r="C327" s="36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  <c r="AA327" s="11"/>
      <c r="AB327" s="11"/>
    </row>
    <row r="328" spans="1:28">
      <c r="A328" s="35"/>
      <c r="B328" s="35"/>
      <c r="C328" s="36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  <c r="AA328" s="11"/>
      <c r="AB328" s="11"/>
    </row>
    <row r="329" spans="1:28">
      <c r="A329" s="35"/>
      <c r="B329" s="35"/>
      <c r="C329" s="36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  <c r="AA329" s="11"/>
      <c r="AB329" s="11"/>
    </row>
    <row r="330" spans="1:28">
      <c r="A330" s="35"/>
      <c r="B330" s="35"/>
      <c r="C330" s="36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  <c r="AA330" s="11"/>
      <c r="AB330" s="11"/>
    </row>
    <row r="331" spans="1:28">
      <c r="A331" s="35"/>
      <c r="B331" s="35"/>
      <c r="C331" s="36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  <c r="AA331" s="11"/>
      <c r="AB331" s="11"/>
    </row>
    <row r="332" spans="1:28">
      <c r="A332" s="35"/>
      <c r="B332" s="35"/>
      <c r="C332" s="36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  <c r="AA332" s="11"/>
      <c r="AB332" s="11"/>
    </row>
    <row r="333" spans="1:28">
      <c r="A333" s="35"/>
      <c r="B333" s="35"/>
      <c r="C333" s="36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  <c r="AA333" s="11"/>
      <c r="AB333" s="11"/>
    </row>
    <row r="334" spans="1:28">
      <c r="A334" s="35"/>
      <c r="B334" s="35"/>
      <c r="C334" s="36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  <c r="AA334" s="11"/>
      <c r="AB334" s="11"/>
    </row>
    <row r="335" spans="1:28">
      <c r="A335" s="35"/>
      <c r="B335" s="35"/>
      <c r="C335" s="36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  <c r="AA335" s="11"/>
      <c r="AB335" s="11"/>
    </row>
    <row r="336" spans="1:28">
      <c r="A336" s="35"/>
      <c r="B336" s="35"/>
      <c r="C336" s="36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  <c r="AA336" s="11"/>
      <c r="AB336" s="11"/>
    </row>
    <row r="337" spans="1:28">
      <c r="A337" s="35"/>
      <c r="B337" s="35"/>
      <c r="C337" s="36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  <c r="AA337" s="11"/>
      <c r="AB337" s="11"/>
    </row>
    <row r="338" spans="1:28">
      <c r="A338" s="35"/>
      <c r="B338" s="35"/>
      <c r="C338" s="36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  <c r="AA338" s="11"/>
      <c r="AB338" s="11"/>
    </row>
    <row r="339" spans="1:28">
      <c r="A339" s="35"/>
      <c r="B339" s="35"/>
      <c r="C339" s="36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  <c r="AA339" s="11"/>
      <c r="AB339" s="11"/>
    </row>
    <row r="340" spans="1:28">
      <c r="A340" s="35"/>
      <c r="B340" s="35"/>
      <c r="C340" s="36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  <c r="AA340" s="11"/>
      <c r="AB340" s="11"/>
    </row>
    <row r="341" spans="1:28">
      <c r="A341" s="35"/>
      <c r="B341" s="35"/>
      <c r="C341" s="36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  <c r="AA341" s="11"/>
      <c r="AB341" s="11"/>
    </row>
    <row r="342" spans="1:28">
      <c r="A342" s="35"/>
      <c r="B342" s="35"/>
      <c r="C342" s="36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  <c r="AA342" s="11"/>
      <c r="AB342" s="11"/>
    </row>
    <row r="343" spans="1:28">
      <c r="A343" s="35"/>
      <c r="B343" s="35"/>
      <c r="C343" s="36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  <c r="AA343" s="11"/>
      <c r="AB343" s="11"/>
    </row>
    <row r="344" spans="1:28">
      <c r="A344" s="35"/>
      <c r="B344" s="35"/>
      <c r="C344" s="36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  <c r="AA344" s="11"/>
      <c r="AB344" s="11"/>
    </row>
    <row r="345" spans="1:28">
      <c r="A345" s="35"/>
      <c r="B345" s="35"/>
      <c r="C345" s="36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  <c r="AA345" s="11"/>
      <c r="AB345" s="11"/>
    </row>
    <row r="346" spans="1:28">
      <c r="A346" s="35"/>
      <c r="B346" s="35"/>
      <c r="C346" s="36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  <c r="AA346" s="11"/>
      <c r="AB346" s="11"/>
    </row>
    <row r="347" spans="1:28">
      <c r="A347" s="35"/>
      <c r="B347" s="35"/>
      <c r="C347" s="36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  <c r="AA347" s="11"/>
      <c r="AB347" s="11"/>
    </row>
    <row r="348" spans="1:28">
      <c r="A348" s="35"/>
      <c r="B348" s="35"/>
      <c r="C348" s="36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  <c r="AA348" s="11"/>
      <c r="AB348" s="11"/>
    </row>
    <row r="349" spans="1:28">
      <c r="A349" s="35"/>
      <c r="B349" s="35"/>
      <c r="C349" s="36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  <c r="AA349" s="11"/>
      <c r="AB349" s="11"/>
    </row>
    <row r="350" spans="1:28">
      <c r="A350" s="35"/>
      <c r="B350" s="35"/>
      <c r="C350" s="36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  <c r="AA350" s="11"/>
      <c r="AB350" s="11"/>
    </row>
    <row r="351" spans="1:28">
      <c r="A351" s="35"/>
      <c r="B351" s="35"/>
      <c r="C351" s="36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  <c r="AA351" s="11"/>
      <c r="AB351" s="11"/>
    </row>
    <row r="352" spans="1:28">
      <c r="A352" s="35"/>
      <c r="B352" s="35"/>
      <c r="C352" s="36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  <c r="AA352" s="11"/>
      <c r="AB352" s="11"/>
    </row>
    <row r="353" spans="1:28">
      <c r="A353" s="35"/>
      <c r="B353" s="35"/>
      <c r="C353" s="36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  <c r="AA353" s="11"/>
      <c r="AB353" s="11"/>
    </row>
    <row r="354" spans="1:28">
      <c r="A354" s="35"/>
      <c r="B354" s="35"/>
      <c r="C354" s="36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  <c r="AA354" s="11"/>
      <c r="AB354" s="11"/>
    </row>
    <row r="355" spans="1:28">
      <c r="A355" s="35"/>
      <c r="B355" s="35"/>
      <c r="C355" s="36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  <c r="AA355" s="11"/>
      <c r="AB355" s="11"/>
    </row>
    <row r="356" spans="1:28">
      <c r="A356" s="35"/>
      <c r="B356" s="35"/>
      <c r="C356" s="36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  <c r="AA356" s="11"/>
      <c r="AB356" s="11"/>
    </row>
    <row r="357" spans="1:28">
      <c r="A357" s="35"/>
      <c r="B357" s="35"/>
      <c r="C357" s="36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  <c r="AA357" s="11"/>
      <c r="AB357" s="11"/>
    </row>
    <row r="358" spans="1:28">
      <c r="A358" s="35"/>
      <c r="B358" s="35"/>
      <c r="C358" s="36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  <c r="AA358" s="11"/>
      <c r="AB358" s="11"/>
    </row>
    <row r="359" spans="1:28">
      <c r="A359" s="35"/>
      <c r="B359" s="35"/>
      <c r="C359" s="36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  <c r="AA359" s="11"/>
      <c r="AB359" s="11"/>
    </row>
    <row r="360" spans="1:28">
      <c r="A360" s="35"/>
      <c r="B360" s="35"/>
      <c r="C360" s="36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  <c r="AA360" s="11"/>
      <c r="AB360" s="11"/>
    </row>
    <row r="361" spans="1:28">
      <c r="A361" s="35"/>
      <c r="B361" s="35"/>
      <c r="C361" s="36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  <c r="AA361" s="11"/>
      <c r="AB361" s="11"/>
    </row>
    <row r="362" spans="1:28">
      <c r="A362" s="35"/>
      <c r="B362" s="35"/>
      <c r="C362" s="36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  <c r="AA362" s="11"/>
      <c r="AB362" s="11"/>
    </row>
    <row r="363" spans="1:28">
      <c r="A363" s="35"/>
      <c r="B363" s="35"/>
      <c r="C363" s="36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  <c r="AA363" s="11"/>
      <c r="AB363" s="11"/>
    </row>
    <row r="364" spans="1:28">
      <c r="A364" s="35"/>
      <c r="B364" s="35"/>
      <c r="C364" s="36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  <c r="AA364" s="11"/>
      <c r="AB364" s="11"/>
    </row>
    <row r="365" spans="1:28">
      <c r="A365" s="35"/>
      <c r="B365" s="35"/>
      <c r="C365" s="36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  <c r="AA365" s="11"/>
      <c r="AB365" s="11"/>
    </row>
    <row r="366" spans="1:28">
      <c r="A366" s="35"/>
      <c r="B366" s="35"/>
      <c r="C366" s="36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  <c r="AA366" s="11"/>
      <c r="AB366" s="11"/>
    </row>
    <row r="367" spans="1:28">
      <c r="A367" s="35"/>
      <c r="B367" s="35"/>
      <c r="C367" s="36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  <c r="AA367" s="11"/>
      <c r="AB367" s="11"/>
    </row>
    <row r="368" spans="1:28">
      <c r="A368" s="35"/>
      <c r="B368" s="35"/>
      <c r="C368" s="36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  <c r="AA368" s="11"/>
      <c r="AB368" s="11"/>
    </row>
    <row r="369" spans="1:28">
      <c r="A369" s="35"/>
      <c r="B369" s="35"/>
      <c r="C369" s="36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  <c r="AA369" s="11"/>
      <c r="AB369" s="11"/>
    </row>
    <row r="370" spans="1:28">
      <c r="A370" s="35"/>
      <c r="B370" s="35"/>
      <c r="C370" s="36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  <c r="AA370" s="11"/>
      <c r="AB370" s="11"/>
    </row>
    <row r="371" spans="1:28">
      <c r="A371" s="35"/>
      <c r="B371" s="35"/>
      <c r="C371" s="36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  <c r="AA371" s="11"/>
      <c r="AB371" s="11"/>
    </row>
    <row r="372" spans="1:28">
      <c r="A372" s="35"/>
      <c r="B372" s="35"/>
      <c r="C372" s="36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  <c r="AA372" s="11"/>
      <c r="AB372" s="11"/>
    </row>
    <row r="373" spans="1:28">
      <c r="A373" s="35"/>
      <c r="B373" s="35"/>
      <c r="C373" s="36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  <c r="AA373" s="11"/>
      <c r="AB373" s="11"/>
    </row>
    <row r="374" spans="1:28">
      <c r="A374" s="35"/>
      <c r="B374" s="35"/>
      <c r="C374" s="36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  <c r="AA374" s="11"/>
      <c r="AB374" s="11"/>
    </row>
    <row r="375" spans="1:28">
      <c r="A375" s="35"/>
      <c r="B375" s="35"/>
      <c r="C375" s="36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  <c r="AA375" s="11"/>
      <c r="AB375" s="11"/>
    </row>
    <row r="376" spans="1:28">
      <c r="A376" s="35"/>
      <c r="B376" s="35"/>
      <c r="C376" s="36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  <c r="AA376" s="11"/>
      <c r="AB376" s="11"/>
    </row>
    <row r="377" spans="1:28">
      <c r="A377" s="35"/>
      <c r="B377" s="35"/>
      <c r="C377" s="36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  <c r="AA377" s="11"/>
      <c r="AB377" s="11"/>
    </row>
    <row r="378" spans="1:28">
      <c r="A378" s="35"/>
      <c r="B378" s="35"/>
      <c r="C378" s="36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  <c r="AA378" s="11"/>
      <c r="AB378" s="11"/>
    </row>
    <row r="379" spans="1:28">
      <c r="A379" s="35"/>
      <c r="B379" s="35"/>
      <c r="C379" s="36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  <c r="AA379" s="11"/>
      <c r="AB379" s="11"/>
    </row>
    <row r="380" spans="1:28">
      <c r="A380" s="35"/>
      <c r="B380" s="35"/>
      <c r="C380" s="36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  <c r="AA380" s="11"/>
      <c r="AB380" s="11"/>
    </row>
    <row r="381" spans="1:28">
      <c r="A381" s="35"/>
      <c r="B381" s="35"/>
      <c r="C381" s="36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  <c r="AA381" s="11"/>
      <c r="AB381" s="11"/>
    </row>
    <row r="382" spans="1:28">
      <c r="A382" s="35"/>
      <c r="B382" s="35"/>
      <c r="C382" s="36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  <c r="AA382" s="11"/>
      <c r="AB382" s="11"/>
    </row>
    <row r="383" spans="1:28">
      <c r="A383" s="35"/>
      <c r="B383" s="35"/>
      <c r="C383" s="36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  <c r="AA383" s="11"/>
      <c r="AB383" s="11"/>
    </row>
    <row r="384" spans="1:28">
      <c r="A384" s="35"/>
      <c r="B384" s="35"/>
      <c r="C384" s="36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  <c r="AA384" s="11"/>
      <c r="AB384" s="11"/>
    </row>
    <row r="385" spans="1:28">
      <c r="A385" s="35"/>
      <c r="B385" s="35"/>
      <c r="C385" s="36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  <c r="AA385" s="11"/>
      <c r="AB385" s="11"/>
    </row>
    <row r="386" spans="1:28">
      <c r="A386" s="35"/>
      <c r="B386" s="35"/>
      <c r="C386" s="36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  <c r="AA386" s="11"/>
      <c r="AB386" s="11"/>
    </row>
    <row r="387" spans="1:28">
      <c r="A387" s="35"/>
      <c r="B387" s="35"/>
      <c r="C387" s="36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  <c r="AA387" s="11"/>
      <c r="AB387" s="11"/>
    </row>
    <row r="388" spans="1:28">
      <c r="A388" s="35"/>
      <c r="B388" s="35"/>
      <c r="C388" s="36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  <c r="AA388" s="11"/>
      <c r="AB388" s="11"/>
    </row>
    <row r="389" spans="1:28">
      <c r="A389" s="35"/>
      <c r="B389" s="35"/>
      <c r="C389" s="36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  <c r="AA389" s="11"/>
      <c r="AB389" s="11"/>
    </row>
    <row r="390" spans="1:28">
      <c r="A390" s="35"/>
      <c r="B390" s="35"/>
      <c r="C390" s="36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  <c r="AA390" s="11"/>
      <c r="AB390" s="11"/>
    </row>
    <row r="391" spans="1:28">
      <c r="A391" s="35"/>
      <c r="B391" s="35"/>
      <c r="C391" s="36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  <c r="AA391" s="11"/>
      <c r="AB391" s="11"/>
    </row>
    <row r="392" spans="1:28">
      <c r="A392" s="35"/>
      <c r="B392" s="35"/>
      <c r="C392" s="36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  <c r="AA392" s="11"/>
      <c r="AB392" s="11"/>
    </row>
    <row r="393" spans="1:28">
      <c r="A393" s="35"/>
      <c r="B393" s="35"/>
      <c r="C393" s="36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  <c r="AA393" s="11"/>
      <c r="AB393" s="11"/>
    </row>
    <row r="394" spans="1:28">
      <c r="A394" s="35"/>
      <c r="B394" s="35"/>
      <c r="C394" s="36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</row>
    <row r="395" spans="1:28">
      <c r="A395" s="35"/>
      <c r="B395" s="35"/>
      <c r="C395" s="36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</row>
    <row r="396" spans="1:28">
      <c r="A396" s="35"/>
      <c r="B396" s="35"/>
      <c r="C396" s="36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  <c r="AA396" s="11"/>
      <c r="AB396" s="11"/>
    </row>
    <row r="397" spans="1:28">
      <c r="A397" s="35"/>
      <c r="B397" s="35"/>
      <c r="C397" s="36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  <c r="AA397" s="11"/>
      <c r="AB397" s="11"/>
    </row>
    <row r="398" spans="1:28">
      <c r="A398" s="35"/>
      <c r="B398" s="35"/>
      <c r="C398" s="36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  <c r="AA398" s="11"/>
      <c r="AB398" s="11"/>
    </row>
    <row r="399" spans="1:28">
      <c r="A399" s="35"/>
      <c r="B399" s="35"/>
      <c r="C399" s="36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  <c r="AA399" s="11"/>
      <c r="AB399" s="11"/>
    </row>
    <row r="400" spans="1:28">
      <c r="A400" s="35"/>
      <c r="B400" s="35"/>
      <c r="C400" s="36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  <c r="AA400" s="11"/>
      <c r="AB400" s="11"/>
    </row>
    <row r="401" spans="1:28">
      <c r="A401" s="35"/>
      <c r="B401" s="35"/>
      <c r="C401" s="36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  <c r="AA401" s="11"/>
      <c r="AB401" s="11"/>
    </row>
    <row r="402" spans="1:28">
      <c r="A402" s="35"/>
      <c r="B402" s="35"/>
      <c r="C402" s="36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  <c r="AA402" s="11"/>
      <c r="AB402" s="11"/>
    </row>
    <row r="403" spans="1:28">
      <c r="A403" s="35"/>
      <c r="B403" s="35"/>
      <c r="C403" s="36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  <c r="AA403" s="11"/>
      <c r="AB403" s="11"/>
    </row>
    <row r="404" spans="1:28">
      <c r="A404" s="35"/>
      <c r="B404" s="35"/>
      <c r="C404" s="36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  <c r="AA404" s="11"/>
      <c r="AB404" s="11"/>
    </row>
    <row r="405" spans="1:28">
      <c r="A405" s="35"/>
      <c r="B405" s="35"/>
      <c r="C405" s="36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  <c r="AA405" s="11"/>
      <c r="AB405" s="11"/>
    </row>
    <row r="406" spans="1:28">
      <c r="A406" s="35"/>
      <c r="B406" s="35"/>
      <c r="C406" s="36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  <c r="AA406" s="11"/>
      <c r="AB406" s="11"/>
    </row>
    <row r="407" spans="1:28">
      <c r="A407" s="35"/>
      <c r="B407" s="35"/>
      <c r="C407" s="36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  <c r="AA407" s="11"/>
      <c r="AB407" s="11"/>
    </row>
    <row r="408" spans="1:28">
      <c r="A408" s="35"/>
      <c r="B408" s="35"/>
      <c r="C408" s="36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  <c r="AA408" s="11"/>
      <c r="AB408" s="11"/>
    </row>
    <row r="409" spans="1:28">
      <c r="A409" s="35"/>
      <c r="B409" s="35"/>
      <c r="C409" s="36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  <c r="AA409" s="11"/>
      <c r="AB409" s="11"/>
    </row>
    <row r="410" spans="1:28">
      <c r="A410" s="35"/>
      <c r="B410" s="35"/>
      <c r="C410" s="36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  <c r="AA410" s="11"/>
      <c r="AB410" s="11"/>
    </row>
    <row r="411" spans="1:28">
      <c r="A411" s="35"/>
      <c r="B411" s="35"/>
      <c r="C411" s="36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  <c r="AA411" s="11"/>
      <c r="AB411" s="11"/>
    </row>
    <row r="412" spans="1:28">
      <c r="A412" s="35"/>
      <c r="B412" s="35"/>
      <c r="C412" s="36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  <c r="AA412" s="11"/>
      <c r="AB412" s="11"/>
    </row>
    <row r="413" spans="1:28">
      <c r="A413" s="35"/>
      <c r="B413" s="35"/>
      <c r="C413" s="36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  <c r="AA413" s="11"/>
      <c r="AB413" s="11"/>
    </row>
    <row r="414" spans="1:28">
      <c r="A414" s="35"/>
      <c r="B414" s="35"/>
      <c r="C414" s="36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  <c r="AA414" s="11"/>
      <c r="AB414" s="11"/>
    </row>
    <row r="415" spans="1:28">
      <c r="A415" s="35"/>
      <c r="B415" s="35"/>
      <c r="C415" s="36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  <c r="AA415" s="11"/>
      <c r="AB415" s="11"/>
    </row>
    <row r="416" spans="1:28">
      <c r="A416" s="35"/>
      <c r="B416" s="35"/>
      <c r="C416" s="36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  <c r="AA416" s="11"/>
      <c r="AB416" s="11"/>
    </row>
    <row r="417" spans="1:28">
      <c r="A417" s="35"/>
      <c r="B417" s="35"/>
      <c r="C417" s="36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  <c r="AA417" s="11"/>
      <c r="AB417" s="11"/>
    </row>
    <row r="418" spans="1:28">
      <c r="A418" s="35"/>
      <c r="B418" s="35"/>
      <c r="C418" s="36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  <c r="AA418" s="11"/>
      <c r="AB418" s="11"/>
    </row>
    <row r="419" spans="1:28">
      <c r="A419" s="35"/>
      <c r="B419" s="35"/>
      <c r="C419" s="36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</row>
    <row r="420" spans="1:28">
      <c r="A420" s="35"/>
      <c r="B420" s="35"/>
      <c r="C420" s="36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  <c r="AA420" s="11"/>
      <c r="AB420" s="11"/>
    </row>
    <row r="421" spans="1:28">
      <c r="A421" s="35"/>
      <c r="B421" s="35"/>
      <c r="C421" s="36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  <c r="AA421" s="11"/>
      <c r="AB421" s="11"/>
    </row>
    <row r="422" spans="1:28">
      <c r="A422" s="35"/>
      <c r="B422" s="35"/>
      <c r="C422" s="36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  <c r="AA422" s="11"/>
      <c r="AB422" s="11"/>
    </row>
    <row r="423" spans="1:28">
      <c r="A423" s="35"/>
      <c r="B423" s="35"/>
      <c r="C423" s="36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  <c r="AA423" s="11"/>
      <c r="AB423" s="11"/>
    </row>
    <row r="424" spans="1:28">
      <c r="A424" s="35"/>
      <c r="B424" s="35"/>
      <c r="C424" s="36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  <c r="AA424" s="11"/>
      <c r="AB424" s="11"/>
    </row>
    <row r="425" spans="1:28">
      <c r="A425" s="35"/>
      <c r="B425" s="35"/>
      <c r="C425" s="36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  <c r="AA425" s="11"/>
      <c r="AB425" s="11"/>
    </row>
    <row r="426" spans="1:28">
      <c r="A426" s="35"/>
      <c r="B426" s="35"/>
      <c r="C426" s="36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  <c r="AA426" s="11"/>
      <c r="AB426" s="11"/>
    </row>
    <row r="427" spans="1:28">
      <c r="A427" s="35"/>
      <c r="B427" s="35"/>
      <c r="C427" s="36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  <c r="AA427" s="11"/>
      <c r="AB427" s="11"/>
    </row>
    <row r="428" spans="1:28">
      <c r="A428" s="35"/>
      <c r="B428" s="35"/>
      <c r="C428" s="36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  <c r="AA428" s="11"/>
      <c r="AB428" s="11"/>
    </row>
    <row r="429" spans="1:28">
      <c r="A429" s="35"/>
      <c r="B429" s="35"/>
      <c r="C429" s="36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  <c r="AA429" s="11"/>
      <c r="AB429" s="11"/>
    </row>
    <row r="430" spans="1:28">
      <c r="A430" s="35"/>
      <c r="B430" s="35"/>
      <c r="C430" s="36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  <c r="AA430" s="11"/>
      <c r="AB430" s="11"/>
    </row>
    <row r="431" spans="1:28">
      <c r="A431" s="35"/>
      <c r="B431" s="35"/>
      <c r="C431" s="36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  <c r="AA431" s="11"/>
      <c r="AB431" s="11"/>
    </row>
    <row r="432" spans="1:28">
      <c r="A432" s="35"/>
      <c r="B432" s="35"/>
      <c r="C432" s="36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  <c r="AA432" s="11"/>
      <c r="AB432" s="11"/>
    </row>
    <row r="433" spans="1:28">
      <c r="A433" s="35"/>
      <c r="B433" s="35"/>
      <c r="C433" s="36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  <c r="AA433" s="11"/>
      <c r="AB433" s="11"/>
    </row>
    <row r="434" spans="1:28">
      <c r="A434" s="35"/>
      <c r="B434" s="35"/>
      <c r="C434" s="36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  <c r="AA434" s="11"/>
      <c r="AB434" s="11"/>
    </row>
    <row r="435" spans="1:28">
      <c r="A435" s="35"/>
      <c r="B435" s="35"/>
      <c r="C435" s="36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</row>
    <row r="436" spans="1:28">
      <c r="A436" s="35"/>
      <c r="B436" s="35"/>
      <c r="C436" s="36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  <c r="AA436" s="11"/>
      <c r="AB436" s="11"/>
    </row>
    <row r="437" spans="1:28">
      <c r="A437" s="35"/>
      <c r="B437" s="35"/>
      <c r="C437" s="36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  <c r="AA437" s="11"/>
      <c r="AB437" s="11"/>
    </row>
    <row r="438" spans="1:28">
      <c r="A438" s="35"/>
      <c r="B438" s="35"/>
      <c r="C438" s="36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  <c r="AA438" s="11"/>
      <c r="AB438" s="11"/>
    </row>
    <row r="439" spans="1:28">
      <c r="A439" s="35"/>
      <c r="B439" s="35"/>
      <c r="C439" s="36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  <c r="AA439" s="11"/>
      <c r="AB439" s="11"/>
    </row>
    <row r="440" spans="1:28">
      <c r="A440" s="35"/>
      <c r="B440" s="35"/>
      <c r="C440" s="36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  <c r="AA440" s="11"/>
      <c r="AB440" s="11"/>
    </row>
    <row r="441" spans="1:28">
      <c r="A441" s="35"/>
      <c r="B441" s="35"/>
      <c r="C441" s="36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1"/>
      <c r="AB441" s="11"/>
    </row>
    <row r="442" spans="1:28">
      <c r="A442" s="35"/>
      <c r="B442" s="35"/>
      <c r="C442" s="36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  <c r="AA442" s="11"/>
      <c r="AB442" s="11"/>
    </row>
    <row r="443" spans="1:28">
      <c r="A443" s="35"/>
      <c r="B443" s="35"/>
      <c r="C443" s="36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  <c r="AA443" s="11"/>
      <c r="AB443" s="11"/>
    </row>
    <row r="444" spans="1:28">
      <c r="A444" s="35"/>
      <c r="B444" s="35"/>
      <c r="C444" s="36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  <c r="AA444" s="11"/>
      <c r="AB444" s="11"/>
    </row>
    <row r="445" spans="1:28">
      <c r="A445" s="35"/>
      <c r="B445" s="35"/>
      <c r="C445" s="36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  <c r="AA445" s="11"/>
      <c r="AB445" s="11"/>
    </row>
    <row r="446" spans="1:28">
      <c r="A446" s="35"/>
      <c r="B446" s="35"/>
      <c r="C446" s="36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  <c r="AA446" s="11"/>
      <c r="AB446" s="11"/>
    </row>
    <row r="447" spans="1:28">
      <c r="A447" s="35"/>
      <c r="B447" s="35"/>
      <c r="C447" s="36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  <c r="AA447" s="11"/>
      <c r="AB447" s="11"/>
    </row>
    <row r="448" spans="1:28">
      <c r="A448" s="35"/>
      <c r="B448" s="35"/>
      <c r="C448" s="36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  <c r="AA448" s="11"/>
      <c r="AB448" s="11"/>
    </row>
    <row r="449" spans="1:28">
      <c r="A449" s="35"/>
      <c r="B449" s="35"/>
      <c r="C449" s="36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  <c r="AA449" s="11"/>
      <c r="AB449" s="11"/>
    </row>
    <row r="450" spans="1:28">
      <c r="A450" s="35"/>
      <c r="B450" s="35"/>
      <c r="C450" s="36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</row>
    <row r="451" spans="1:28">
      <c r="A451" s="35"/>
      <c r="B451" s="35"/>
      <c r="C451" s="36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</row>
    <row r="452" spans="1:28">
      <c r="A452" s="35"/>
      <c r="B452" s="35"/>
      <c r="C452" s="36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</row>
    <row r="453" spans="1:28">
      <c r="A453" s="35"/>
      <c r="B453" s="35"/>
      <c r="C453" s="36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  <c r="AA453" s="11"/>
      <c r="AB453" s="11"/>
    </row>
    <row r="454" spans="1:28">
      <c r="A454" s="35"/>
      <c r="B454" s="35"/>
      <c r="C454" s="36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  <c r="AA454" s="11"/>
      <c r="AB454" s="11"/>
    </row>
    <row r="455" spans="1:28">
      <c r="A455" s="35"/>
      <c r="B455" s="35"/>
      <c r="C455" s="36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  <c r="AA455" s="11"/>
      <c r="AB455" s="11"/>
    </row>
    <row r="456" spans="1:28">
      <c r="A456" s="35"/>
      <c r="B456" s="35"/>
      <c r="C456" s="36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  <c r="AA456" s="11"/>
      <c r="AB456" s="11"/>
    </row>
    <row r="457" spans="1:28">
      <c r="A457" s="35"/>
      <c r="B457" s="35"/>
      <c r="C457" s="36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  <c r="AA457" s="11"/>
      <c r="AB457" s="11"/>
    </row>
    <row r="458" spans="1:28">
      <c r="A458" s="35"/>
      <c r="B458" s="35"/>
      <c r="C458" s="36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  <c r="AA458" s="11"/>
      <c r="AB458" s="11"/>
    </row>
    <row r="459" spans="1:28">
      <c r="A459" s="35"/>
      <c r="B459" s="35"/>
      <c r="C459" s="36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  <c r="AA459" s="11"/>
      <c r="AB459" s="11"/>
    </row>
    <row r="460" spans="1:28">
      <c r="A460" s="35"/>
      <c r="B460" s="35"/>
      <c r="C460" s="36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  <c r="AA460" s="11"/>
      <c r="AB460" s="11"/>
    </row>
    <row r="461" spans="1:28">
      <c r="A461" s="35"/>
      <c r="B461" s="35"/>
      <c r="C461" s="36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  <c r="AA461" s="11"/>
      <c r="AB461" s="11"/>
    </row>
    <row r="462" spans="1:28">
      <c r="A462" s="35"/>
      <c r="B462" s="35"/>
      <c r="C462" s="36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  <c r="AA462" s="11"/>
      <c r="AB462" s="11"/>
    </row>
    <row r="463" spans="1:28">
      <c r="A463" s="35"/>
      <c r="B463" s="35"/>
      <c r="C463" s="36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  <c r="AA463" s="11"/>
      <c r="AB463" s="11"/>
    </row>
    <row r="464" spans="1:28">
      <c r="A464" s="35"/>
      <c r="B464" s="35"/>
      <c r="C464" s="36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  <c r="AA464" s="11"/>
      <c r="AB464" s="11"/>
    </row>
    <row r="465" spans="1:28">
      <c r="A465" s="35"/>
      <c r="B465" s="35"/>
      <c r="C465" s="36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  <c r="AA465" s="11"/>
      <c r="AB465" s="11"/>
    </row>
    <row r="466" spans="1:28">
      <c r="A466" s="35"/>
      <c r="B466" s="35"/>
      <c r="C466" s="36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  <c r="AA466" s="11"/>
      <c r="AB466" s="11"/>
    </row>
    <row r="467" spans="1:28">
      <c r="A467" s="35"/>
      <c r="B467" s="35"/>
      <c r="C467" s="36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  <c r="AA467" s="11"/>
      <c r="AB467" s="11"/>
    </row>
    <row r="468" spans="1:28">
      <c r="A468" s="35"/>
      <c r="B468" s="35"/>
      <c r="C468" s="36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  <c r="AA468" s="11"/>
      <c r="AB468" s="11"/>
    </row>
    <row r="469" spans="1:28">
      <c r="A469" s="35"/>
      <c r="B469" s="35"/>
      <c r="C469" s="36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  <c r="AA469" s="11"/>
      <c r="AB469" s="11"/>
    </row>
    <row r="470" spans="1:28">
      <c r="A470" s="35"/>
      <c r="B470" s="35"/>
      <c r="C470" s="36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  <c r="AA470" s="11"/>
      <c r="AB470" s="11"/>
    </row>
    <row r="471" spans="1:28">
      <c r="A471" s="35"/>
      <c r="B471" s="35"/>
      <c r="C471" s="36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  <c r="AA471" s="11"/>
      <c r="AB471" s="11"/>
    </row>
    <row r="472" spans="1:28">
      <c r="A472" s="35"/>
      <c r="B472" s="35"/>
      <c r="C472" s="36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  <c r="AA472" s="11"/>
      <c r="AB472" s="11"/>
    </row>
    <row r="473" spans="1:28">
      <c r="A473" s="35"/>
      <c r="B473" s="35"/>
      <c r="C473" s="36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  <c r="AA473" s="11"/>
      <c r="AB473" s="11"/>
    </row>
    <row r="474" spans="1:28">
      <c r="A474" s="35"/>
      <c r="B474" s="35"/>
      <c r="C474" s="36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  <c r="AA474" s="11"/>
      <c r="AB474" s="11"/>
    </row>
    <row r="475" spans="1:28">
      <c r="A475" s="35"/>
      <c r="B475" s="35"/>
      <c r="C475" s="36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  <c r="AA475" s="11"/>
      <c r="AB475" s="11"/>
    </row>
    <row r="476" spans="1:28">
      <c r="A476" s="35"/>
      <c r="B476" s="35"/>
      <c r="C476" s="36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  <c r="AA476" s="11"/>
      <c r="AB476" s="11"/>
    </row>
    <row r="477" spans="1:28">
      <c r="A477" s="35"/>
      <c r="B477" s="35"/>
      <c r="C477" s="36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  <c r="AA477" s="11"/>
      <c r="AB477" s="11"/>
    </row>
    <row r="478" spans="1:28">
      <c r="A478" s="35"/>
      <c r="B478" s="35"/>
      <c r="C478" s="36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  <c r="AA478" s="11"/>
      <c r="AB478" s="11"/>
    </row>
    <row r="479" spans="1:28">
      <c r="A479" s="35"/>
      <c r="B479" s="35"/>
      <c r="C479" s="36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  <c r="AA479" s="11"/>
      <c r="AB479" s="11"/>
    </row>
    <row r="480" spans="1:28">
      <c r="A480" s="35"/>
      <c r="B480" s="35"/>
      <c r="C480" s="36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  <c r="AA480" s="11"/>
      <c r="AB480" s="11"/>
    </row>
    <row r="481" spans="1:28">
      <c r="A481" s="35"/>
      <c r="B481" s="35"/>
      <c r="C481" s="36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  <c r="AA481" s="11"/>
      <c r="AB481" s="11"/>
    </row>
    <row r="482" spans="1:28">
      <c r="A482" s="35"/>
      <c r="B482" s="35"/>
      <c r="C482" s="36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  <c r="AA482" s="11"/>
      <c r="AB482" s="11"/>
    </row>
    <row r="483" spans="1:28">
      <c r="A483" s="35"/>
      <c r="B483" s="35"/>
      <c r="C483" s="36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  <c r="AA483" s="11"/>
      <c r="AB483" s="11"/>
    </row>
    <row r="484" spans="1:28">
      <c r="A484" s="35"/>
      <c r="B484" s="35"/>
      <c r="C484" s="36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  <c r="AA484" s="11"/>
      <c r="AB484" s="11"/>
    </row>
    <row r="485" spans="1:28">
      <c r="A485" s="35"/>
      <c r="B485" s="35"/>
      <c r="C485" s="36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</row>
    <row r="486" spans="1:28">
      <c r="A486" s="35"/>
      <c r="B486" s="35"/>
      <c r="C486" s="36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</row>
    <row r="487" spans="1:28">
      <c r="A487" s="35"/>
      <c r="B487" s="35"/>
      <c r="C487" s="36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</row>
    <row r="488" spans="1:28">
      <c r="A488" s="35"/>
      <c r="B488" s="35"/>
      <c r="C488" s="36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</row>
    <row r="489" spans="1:28">
      <c r="A489" s="35"/>
      <c r="B489" s="35"/>
      <c r="C489" s="36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</row>
    <row r="490" spans="1:28">
      <c r="A490" s="35"/>
      <c r="B490" s="35"/>
      <c r="C490" s="36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  <c r="AA490" s="11"/>
      <c r="AB490" s="11"/>
    </row>
    <row r="491" spans="1:28">
      <c r="A491" s="35"/>
      <c r="B491" s="35"/>
      <c r="C491" s="36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  <c r="AA491" s="11"/>
      <c r="AB491" s="11"/>
    </row>
    <row r="492" spans="1:28">
      <c r="A492" s="35"/>
      <c r="B492" s="35"/>
      <c r="C492" s="36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  <c r="AA492" s="11"/>
      <c r="AB492" s="11"/>
    </row>
    <row r="493" spans="1:28">
      <c r="A493" s="35"/>
      <c r="B493" s="35"/>
      <c r="C493" s="36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  <c r="AA493" s="11"/>
      <c r="AB493" s="11"/>
    </row>
    <row r="494" spans="1:28">
      <c r="A494" s="35"/>
      <c r="B494" s="35"/>
      <c r="C494" s="36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  <c r="AA494" s="11"/>
      <c r="AB494" s="11"/>
    </row>
    <row r="495" spans="1:28">
      <c r="A495" s="35"/>
      <c r="B495" s="35"/>
      <c r="C495" s="36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  <c r="AA495" s="11"/>
      <c r="AB495" s="11"/>
    </row>
    <row r="496" spans="1:28">
      <c r="A496" s="35"/>
      <c r="B496" s="35"/>
      <c r="C496" s="36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  <c r="AA496" s="11"/>
      <c r="AB496" s="11"/>
    </row>
    <row r="497" spans="1:28">
      <c r="A497" s="35"/>
      <c r="B497" s="35"/>
      <c r="C497" s="36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  <c r="AA497" s="11"/>
      <c r="AB497" s="11"/>
    </row>
    <row r="498" spans="1:28">
      <c r="A498" s="35"/>
      <c r="B498" s="35"/>
      <c r="C498" s="36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  <c r="AA498" s="11"/>
      <c r="AB498" s="11"/>
    </row>
    <row r="499" spans="1:28">
      <c r="A499" s="35"/>
      <c r="B499" s="35"/>
      <c r="C499" s="36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  <c r="AA499" s="11"/>
      <c r="AB499" s="11"/>
    </row>
    <row r="500" spans="1:28">
      <c r="A500" s="35"/>
      <c r="B500" s="35"/>
      <c r="C500" s="36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  <c r="AA500" s="11"/>
      <c r="AB500" s="11"/>
    </row>
    <row r="501" spans="1:28">
      <c r="A501" s="35"/>
      <c r="B501" s="35"/>
      <c r="C501" s="36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  <c r="AA501" s="11"/>
      <c r="AB501" s="11"/>
    </row>
    <row r="502" spans="1:28">
      <c r="A502" s="35"/>
      <c r="B502" s="35"/>
      <c r="C502" s="36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  <c r="AA502" s="11"/>
      <c r="AB502" s="11"/>
    </row>
    <row r="503" spans="1:28">
      <c r="A503" s="35"/>
      <c r="B503" s="35"/>
      <c r="C503" s="36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  <c r="AA503" s="11"/>
      <c r="AB503" s="11"/>
    </row>
    <row r="504" spans="1:28">
      <c r="A504" s="35"/>
      <c r="B504" s="35"/>
      <c r="C504" s="36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  <c r="AA504" s="11"/>
      <c r="AB504" s="11"/>
    </row>
    <row r="505" spans="1:28">
      <c r="A505" s="35"/>
      <c r="B505" s="35"/>
      <c r="C505" s="36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  <c r="AA505" s="11"/>
      <c r="AB505" s="11"/>
    </row>
    <row r="506" spans="1:28">
      <c r="A506" s="35"/>
      <c r="B506" s="35"/>
      <c r="C506" s="36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  <c r="AA506" s="11"/>
      <c r="AB506" s="11"/>
    </row>
    <row r="507" spans="1:28">
      <c r="A507" s="35"/>
      <c r="B507" s="35"/>
      <c r="C507" s="36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  <c r="AA507" s="11"/>
      <c r="AB507" s="11"/>
    </row>
    <row r="508" spans="1:28">
      <c r="A508" s="35"/>
      <c r="B508" s="35"/>
      <c r="C508" s="36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  <c r="AA508" s="11"/>
      <c r="AB508" s="11"/>
    </row>
    <row r="509" spans="1:28">
      <c r="A509" s="35"/>
      <c r="B509" s="35"/>
      <c r="C509" s="36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  <c r="AA509" s="11"/>
      <c r="AB509" s="11"/>
    </row>
    <row r="510" spans="1:28">
      <c r="A510" s="35"/>
      <c r="B510" s="35"/>
      <c r="C510" s="36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  <c r="AA510" s="11"/>
      <c r="AB510" s="11"/>
    </row>
    <row r="511" spans="1:28">
      <c r="A511" s="35"/>
      <c r="B511" s="35"/>
      <c r="C511" s="36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  <c r="AA511" s="11"/>
      <c r="AB511" s="11"/>
    </row>
    <row r="512" spans="1:28">
      <c r="A512" s="35"/>
      <c r="B512" s="35"/>
      <c r="C512" s="36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  <c r="AA512" s="11"/>
      <c r="AB512" s="11"/>
    </row>
    <row r="513" spans="1:28">
      <c r="A513" s="35"/>
      <c r="B513" s="35"/>
      <c r="C513" s="36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  <c r="AA513" s="11"/>
      <c r="AB513" s="11"/>
    </row>
    <row r="514" spans="1:28">
      <c r="A514" s="35"/>
      <c r="B514" s="35"/>
      <c r="C514" s="36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  <c r="AA514" s="11"/>
      <c r="AB514" s="11"/>
    </row>
    <row r="515" spans="1:28">
      <c r="A515" s="35"/>
      <c r="B515" s="35"/>
      <c r="C515" s="36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  <c r="AA515" s="11"/>
      <c r="AB515" s="11"/>
    </row>
    <row r="516" spans="1:28">
      <c r="A516" s="35"/>
      <c r="B516" s="35"/>
      <c r="C516" s="36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  <c r="AA516" s="11"/>
      <c r="AB516" s="11"/>
    </row>
    <row r="517" spans="1:28">
      <c r="A517" s="35"/>
      <c r="B517" s="35"/>
      <c r="C517" s="36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  <c r="AA517" s="11"/>
      <c r="AB517" s="11"/>
    </row>
    <row r="518" spans="1:28">
      <c r="A518" s="35"/>
      <c r="B518" s="35"/>
      <c r="C518" s="36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  <c r="AA518" s="11"/>
      <c r="AB518" s="11"/>
    </row>
    <row r="519" spans="1:28">
      <c r="A519" s="35"/>
      <c r="B519" s="35"/>
      <c r="C519" s="36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  <c r="AA519" s="11"/>
      <c r="AB519" s="11"/>
    </row>
    <row r="520" spans="1:28">
      <c r="A520" s="35"/>
      <c r="B520" s="35"/>
      <c r="C520" s="36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  <c r="AA520" s="11"/>
      <c r="AB520" s="11"/>
    </row>
    <row r="521" spans="1:28">
      <c r="A521" s="35"/>
      <c r="B521" s="35"/>
      <c r="C521" s="36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  <c r="AA521" s="11"/>
      <c r="AB521" s="11"/>
    </row>
    <row r="522" spans="1:28">
      <c r="A522" s="35"/>
      <c r="B522" s="35"/>
      <c r="C522" s="36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  <c r="AA522" s="11"/>
      <c r="AB522" s="11"/>
    </row>
    <row r="523" spans="1:28">
      <c r="A523" s="35"/>
      <c r="B523" s="35"/>
      <c r="C523" s="36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  <c r="AA523" s="11"/>
      <c r="AB523" s="11"/>
    </row>
    <row r="524" spans="1:28">
      <c r="A524" s="35"/>
      <c r="B524" s="35"/>
      <c r="C524" s="36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  <c r="AA524" s="11"/>
      <c r="AB524" s="11"/>
    </row>
    <row r="525" spans="1:28">
      <c r="A525" s="35"/>
      <c r="B525" s="35"/>
      <c r="C525" s="36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  <c r="AA525" s="11"/>
      <c r="AB525" s="11"/>
    </row>
    <row r="526" spans="1:28">
      <c r="A526" s="35"/>
      <c r="B526" s="35"/>
      <c r="C526" s="36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  <c r="AA526" s="11"/>
      <c r="AB526" s="11"/>
    </row>
    <row r="527" spans="1:28">
      <c r="A527" s="35"/>
      <c r="B527" s="35"/>
      <c r="C527" s="36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  <c r="AA527" s="11"/>
      <c r="AB527" s="11"/>
    </row>
    <row r="528" spans="1:28">
      <c r="A528" s="35"/>
      <c r="B528" s="35"/>
      <c r="C528" s="36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  <c r="AA528" s="11"/>
      <c r="AB528" s="11"/>
    </row>
    <row r="529" spans="1:28">
      <c r="A529" s="35"/>
      <c r="B529" s="35"/>
      <c r="C529" s="36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  <c r="AA529" s="11"/>
      <c r="AB529" s="11"/>
    </row>
    <row r="530" spans="1:28">
      <c r="A530" s="35"/>
      <c r="B530" s="35"/>
      <c r="C530" s="36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  <c r="AA530" s="11"/>
      <c r="AB530" s="11"/>
    </row>
    <row r="531" spans="1:28">
      <c r="A531" s="35"/>
      <c r="B531" s="35"/>
      <c r="C531" s="36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  <c r="AA531" s="11"/>
      <c r="AB531" s="11"/>
    </row>
    <row r="532" spans="1:28">
      <c r="A532" s="35"/>
      <c r="B532" s="35"/>
      <c r="C532" s="36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  <c r="AA532" s="11"/>
      <c r="AB532" s="11"/>
    </row>
    <row r="533" spans="1:28">
      <c r="A533" s="35"/>
      <c r="B533" s="35"/>
      <c r="C533" s="36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  <c r="AA533" s="11"/>
      <c r="AB533" s="11"/>
    </row>
    <row r="534" spans="1:28">
      <c r="A534" s="35"/>
      <c r="B534" s="35"/>
      <c r="C534" s="36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  <c r="AA534" s="11"/>
      <c r="AB534" s="11"/>
    </row>
    <row r="535" spans="1:28">
      <c r="A535" s="35"/>
      <c r="B535" s="35"/>
      <c r="C535" s="36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  <c r="AA535" s="11"/>
      <c r="AB535" s="11"/>
    </row>
    <row r="536" spans="1:28">
      <c r="A536" s="35"/>
      <c r="B536" s="35"/>
      <c r="C536" s="36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  <c r="AA536" s="11"/>
      <c r="AB536" s="11"/>
    </row>
    <row r="537" spans="1:28">
      <c r="A537" s="35"/>
      <c r="B537" s="35"/>
      <c r="C537" s="36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  <c r="AA537" s="11"/>
      <c r="AB537" s="11"/>
    </row>
    <row r="538" spans="1:28">
      <c r="A538" s="35"/>
      <c r="B538" s="35"/>
      <c r="C538" s="36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  <c r="AA538" s="11"/>
      <c r="AB538" s="11"/>
    </row>
    <row r="539" spans="1:28">
      <c r="A539" s="35"/>
      <c r="B539" s="35"/>
      <c r="C539" s="36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  <c r="AA539" s="11"/>
      <c r="AB539" s="11"/>
    </row>
    <row r="540" spans="1:28">
      <c r="A540" s="35"/>
      <c r="B540" s="35"/>
      <c r="C540" s="36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  <c r="AA540" s="11"/>
      <c r="AB540" s="11"/>
    </row>
    <row r="541" spans="1:28">
      <c r="A541" s="35"/>
      <c r="B541" s="35"/>
      <c r="C541" s="36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  <c r="AA541" s="11"/>
      <c r="AB541" s="11"/>
    </row>
    <row r="542" spans="1:28">
      <c r="A542" s="35"/>
      <c r="B542" s="35"/>
      <c r="C542" s="36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  <c r="AA542" s="11"/>
      <c r="AB542" s="11"/>
    </row>
    <row r="543" spans="1:28">
      <c r="A543" s="35"/>
      <c r="B543" s="35"/>
      <c r="C543" s="36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  <c r="AA543" s="11"/>
      <c r="AB543" s="11"/>
    </row>
    <row r="544" spans="1:28">
      <c r="A544" s="35"/>
      <c r="B544" s="35"/>
      <c r="C544" s="36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  <c r="AA544" s="11"/>
      <c r="AB544" s="11"/>
    </row>
    <row r="545" spans="1:28">
      <c r="A545" s="35"/>
      <c r="B545" s="35"/>
      <c r="C545" s="36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  <c r="AA545" s="11"/>
      <c r="AB545" s="11"/>
    </row>
    <row r="546" spans="1:28">
      <c r="A546" s="35"/>
      <c r="B546" s="35"/>
      <c r="C546" s="36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  <c r="AA546" s="11"/>
      <c r="AB546" s="11"/>
    </row>
    <row r="547" spans="1:28">
      <c r="A547" s="35"/>
      <c r="B547" s="35"/>
      <c r="C547" s="36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  <c r="AA547" s="11"/>
      <c r="AB547" s="11"/>
    </row>
    <row r="548" spans="1:28">
      <c r="A548" s="35"/>
      <c r="B548" s="35"/>
      <c r="C548" s="36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  <c r="AA548" s="11"/>
      <c r="AB548" s="11"/>
    </row>
    <row r="549" spans="1:28">
      <c r="A549" s="35"/>
      <c r="B549" s="35"/>
      <c r="C549" s="36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  <c r="AA549" s="11"/>
      <c r="AB549" s="11"/>
    </row>
    <row r="550" spans="1:28">
      <c r="A550" s="35"/>
      <c r="B550" s="35"/>
      <c r="C550" s="36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  <c r="AA550" s="11"/>
      <c r="AB550" s="11"/>
    </row>
    <row r="551" spans="1:28">
      <c r="A551" s="35"/>
      <c r="B551" s="35"/>
      <c r="C551" s="36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  <c r="AA551" s="11"/>
      <c r="AB551" s="11"/>
    </row>
    <row r="552" spans="1:28">
      <c r="A552" s="35"/>
      <c r="B552" s="35"/>
      <c r="C552" s="36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  <c r="AA552" s="11"/>
      <c r="AB552" s="11"/>
    </row>
    <row r="553" spans="1:28">
      <c r="A553" s="35"/>
      <c r="B553" s="35"/>
      <c r="C553" s="36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  <c r="AA553" s="11"/>
      <c r="AB553" s="11"/>
    </row>
    <row r="554" spans="1:28">
      <c r="A554" s="35"/>
      <c r="B554" s="35"/>
      <c r="C554" s="36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  <c r="AA554" s="11"/>
      <c r="AB554" s="11"/>
    </row>
    <row r="555" spans="1:28">
      <c r="A555" s="35"/>
      <c r="B555" s="35"/>
      <c r="C555" s="36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  <c r="AA555" s="11"/>
      <c r="AB555" s="11"/>
    </row>
    <row r="556" spans="1:28">
      <c r="A556" s="35"/>
      <c r="B556" s="35"/>
      <c r="C556" s="36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  <c r="AA556" s="11"/>
      <c r="AB556" s="11"/>
    </row>
    <row r="557" spans="1:28">
      <c r="A557" s="35"/>
      <c r="B557" s="35"/>
      <c r="C557" s="36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  <c r="AA557" s="11"/>
      <c r="AB557" s="11"/>
    </row>
    <row r="558" spans="1:28">
      <c r="A558" s="35"/>
      <c r="B558" s="35"/>
      <c r="C558" s="36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  <c r="AA558" s="11"/>
      <c r="AB558" s="11"/>
    </row>
    <row r="559" spans="1:28">
      <c r="A559" s="35"/>
      <c r="B559" s="35"/>
      <c r="C559" s="36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  <c r="AA559" s="11"/>
      <c r="AB559" s="11"/>
    </row>
    <row r="560" spans="1:28">
      <c r="A560" s="35"/>
      <c r="B560" s="35"/>
      <c r="C560" s="36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  <c r="AA560" s="11"/>
      <c r="AB560" s="11"/>
    </row>
    <row r="561" spans="1:28">
      <c r="A561" s="35"/>
      <c r="B561" s="35"/>
      <c r="C561" s="36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  <c r="AA561" s="11"/>
      <c r="AB561" s="11"/>
    </row>
    <row r="562" spans="1:28">
      <c r="A562" s="35"/>
      <c r="B562" s="35"/>
      <c r="C562" s="36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  <c r="AA562" s="11"/>
      <c r="AB562" s="11"/>
    </row>
    <row r="563" spans="1:28">
      <c r="A563" s="35"/>
      <c r="B563" s="35"/>
      <c r="C563" s="36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  <c r="AA563" s="11"/>
      <c r="AB563" s="11"/>
    </row>
    <row r="564" spans="1:28">
      <c r="A564" s="35"/>
      <c r="B564" s="35"/>
      <c r="C564" s="36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  <c r="AA564" s="11"/>
      <c r="AB564" s="11"/>
    </row>
    <row r="565" spans="1:28">
      <c r="A565" s="35"/>
      <c r="B565" s="35"/>
      <c r="C565" s="36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  <c r="AA565" s="11"/>
      <c r="AB565" s="11"/>
    </row>
    <row r="566" spans="1:28">
      <c r="A566" s="35"/>
      <c r="B566" s="35"/>
      <c r="C566" s="36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  <c r="AA566" s="11"/>
      <c r="AB566" s="11"/>
    </row>
    <row r="567" spans="1:28">
      <c r="A567" s="35"/>
      <c r="B567" s="35"/>
      <c r="C567" s="36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  <c r="AA567" s="11"/>
      <c r="AB567" s="11"/>
    </row>
    <row r="568" spans="1:28">
      <c r="A568" s="35"/>
      <c r="B568" s="35"/>
      <c r="C568" s="36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  <c r="AA568" s="11"/>
      <c r="AB568" s="11"/>
    </row>
    <row r="569" spans="1:28">
      <c r="A569" s="35"/>
      <c r="B569" s="35"/>
      <c r="C569" s="36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  <c r="AA569" s="11"/>
      <c r="AB569" s="11"/>
    </row>
    <row r="570" spans="1:28">
      <c r="A570" s="35"/>
      <c r="B570" s="35"/>
      <c r="C570" s="36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  <c r="AA570" s="11"/>
      <c r="AB570" s="11"/>
    </row>
    <row r="571" spans="1:28">
      <c r="A571" s="35"/>
      <c r="B571" s="35"/>
      <c r="C571" s="36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  <c r="AA571" s="11"/>
      <c r="AB571" s="11"/>
    </row>
    <row r="572" spans="1:28">
      <c r="A572" s="35"/>
      <c r="B572" s="35"/>
      <c r="C572" s="36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  <c r="AA572" s="11"/>
      <c r="AB572" s="11"/>
    </row>
    <row r="573" spans="1:28">
      <c r="A573" s="35"/>
      <c r="B573" s="35"/>
      <c r="C573" s="36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  <c r="AA573" s="11"/>
      <c r="AB573" s="11"/>
    </row>
    <row r="574" spans="1:28">
      <c r="A574" s="35"/>
      <c r="B574" s="35"/>
      <c r="C574" s="36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  <c r="AA574" s="11"/>
      <c r="AB574" s="11"/>
    </row>
    <row r="575" spans="1:28">
      <c r="A575" s="35"/>
      <c r="B575" s="35"/>
      <c r="C575" s="36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  <c r="AA575" s="11"/>
      <c r="AB575" s="11"/>
    </row>
    <row r="576" spans="1:28">
      <c r="A576" s="35"/>
      <c r="B576" s="35"/>
      <c r="C576" s="36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  <c r="AA576" s="11"/>
      <c r="AB576" s="11"/>
    </row>
    <row r="577" spans="1:28">
      <c r="A577" s="35"/>
      <c r="B577" s="35"/>
      <c r="C577" s="36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  <c r="AA577" s="11"/>
      <c r="AB577" s="11"/>
    </row>
    <row r="578" spans="1:28">
      <c r="A578" s="35"/>
      <c r="B578" s="35"/>
      <c r="C578" s="36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  <c r="AA578" s="11"/>
      <c r="AB578" s="11"/>
    </row>
    <row r="579" spans="1:28">
      <c r="A579" s="35"/>
      <c r="B579" s="35"/>
      <c r="C579" s="36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  <c r="AA579" s="11"/>
      <c r="AB579" s="11"/>
    </row>
    <row r="580" spans="1:28">
      <c r="A580" s="35"/>
      <c r="B580" s="35"/>
      <c r="C580" s="36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  <c r="AA580" s="11"/>
      <c r="AB580" s="11"/>
    </row>
    <row r="581" spans="1:28">
      <c r="A581" s="35"/>
      <c r="B581" s="35"/>
      <c r="C581" s="36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  <c r="AA581" s="11"/>
      <c r="AB581" s="11"/>
    </row>
    <row r="582" spans="1:28">
      <c r="A582" s="35"/>
      <c r="B582" s="35"/>
      <c r="C582" s="36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  <c r="AA582" s="11"/>
      <c r="AB582" s="11"/>
    </row>
    <row r="583" spans="1:28">
      <c r="A583" s="35"/>
      <c r="B583" s="35"/>
      <c r="C583" s="36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  <c r="AA583" s="11"/>
      <c r="AB583" s="11"/>
    </row>
    <row r="584" spans="1:28">
      <c r="A584" s="35"/>
      <c r="B584" s="35"/>
      <c r="C584" s="36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  <c r="AA584" s="11"/>
      <c r="AB584" s="11"/>
    </row>
    <row r="585" spans="1:28">
      <c r="A585" s="35"/>
      <c r="B585" s="35"/>
      <c r="C585" s="36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  <c r="AA585" s="11"/>
      <c r="AB585" s="11"/>
    </row>
    <row r="586" spans="1:28">
      <c r="A586" s="35"/>
      <c r="B586" s="35"/>
      <c r="C586" s="36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  <c r="AA586" s="11"/>
      <c r="AB586" s="11"/>
    </row>
    <row r="587" spans="1:28">
      <c r="A587" s="35"/>
      <c r="B587" s="35"/>
      <c r="C587" s="36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  <c r="AA587" s="11"/>
      <c r="AB587" s="11"/>
    </row>
    <row r="588" spans="1:28">
      <c r="A588" s="35"/>
      <c r="B588" s="35"/>
      <c r="C588" s="36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  <c r="AA588" s="11"/>
      <c r="AB588" s="11"/>
    </row>
    <row r="589" spans="1:28">
      <c r="A589" s="35"/>
      <c r="B589" s="35"/>
      <c r="C589" s="36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  <c r="AA589" s="11"/>
      <c r="AB589" s="11"/>
    </row>
    <row r="590" spans="1:28">
      <c r="A590" s="35"/>
      <c r="B590" s="35"/>
      <c r="C590" s="36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  <c r="AA590" s="11"/>
      <c r="AB590" s="11"/>
    </row>
    <row r="591" spans="1:28">
      <c r="A591" s="35"/>
      <c r="B591" s="35"/>
      <c r="C591" s="36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  <c r="AA591" s="11"/>
      <c r="AB591" s="11"/>
    </row>
    <row r="592" spans="1:28">
      <c r="A592" s="35"/>
      <c r="B592" s="35"/>
      <c r="C592" s="36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  <c r="AA592" s="11"/>
      <c r="AB592" s="11"/>
    </row>
    <row r="593" spans="1:28">
      <c r="A593" s="35"/>
      <c r="B593" s="35"/>
      <c r="C593" s="36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  <c r="AA593" s="11"/>
      <c r="AB593" s="11"/>
    </row>
    <row r="594" spans="1:28">
      <c r="A594" s="35"/>
      <c r="B594" s="35"/>
      <c r="C594" s="36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  <c r="AA594" s="11"/>
      <c r="AB594" s="11"/>
    </row>
    <row r="595" spans="1:28">
      <c r="A595" s="35"/>
      <c r="B595" s="35"/>
      <c r="C595" s="36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  <c r="AA595" s="11"/>
      <c r="AB595" s="11"/>
    </row>
    <row r="596" spans="1:28">
      <c r="A596" s="35"/>
      <c r="B596" s="35"/>
      <c r="C596" s="36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  <c r="AA596" s="11"/>
      <c r="AB596" s="11"/>
    </row>
    <row r="597" spans="1:28">
      <c r="A597" s="35"/>
      <c r="B597" s="35"/>
      <c r="C597" s="36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  <c r="AA597" s="11"/>
      <c r="AB597" s="11"/>
    </row>
    <row r="598" spans="1:28">
      <c r="A598" s="35"/>
      <c r="B598" s="35"/>
      <c r="C598" s="36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  <c r="AA598" s="11"/>
      <c r="AB598" s="11"/>
    </row>
    <row r="599" spans="1:28">
      <c r="A599" s="35"/>
      <c r="B599" s="35"/>
      <c r="C599" s="36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  <c r="AA599" s="11"/>
      <c r="AB599" s="11"/>
    </row>
    <row r="600" spans="1:28">
      <c r="A600" s="35"/>
      <c r="B600" s="35"/>
      <c r="C600" s="36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  <c r="AA600" s="11"/>
      <c r="AB600" s="11"/>
    </row>
    <row r="601" spans="1:28">
      <c r="A601" s="35"/>
      <c r="B601" s="35"/>
      <c r="C601" s="36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  <c r="AA601" s="11"/>
      <c r="AB601" s="11"/>
    </row>
    <row r="602" spans="1:28">
      <c r="A602" s="35"/>
      <c r="B602" s="35"/>
      <c r="C602" s="36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  <c r="AA602" s="11"/>
      <c r="AB602" s="11"/>
    </row>
    <row r="603" spans="1:28">
      <c r="A603" s="35"/>
      <c r="B603" s="35"/>
      <c r="C603" s="36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  <c r="AA603" s="11"/>
      <c r="AB603" s="11"/>
    </row>
    <row r="604" spans="1:28">
      <c r="A604" s="35"/>
      <c r="B604" s="35"/>
      <c r="C604" s="36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  <c r="AA604" s="11"/>
      <c r="AB604" s="11"/>
    </row>
    <row r="605" spans="1:28">
      <c r="A605" s="35"/>
      <c r="B605" s="35"/>
      <c r="C605" s="36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  <c r="AA605" s="11"/>
      <c r="AB605" s="11"/>
    </row>
    <row r="606" spans="1:28">
      <c r="A606" s="35"/>
      <c r="B606" s="35"/>
      <c r="C606" s="36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  <c r="AA606" s="11"/>
      <c r="AB606" s="11"/>
    </row>
    <row r="607" spans="1:28">
      <c r="A607" s="35"/>
      <c r="B607" s="35"/>
      <c r="C607" s="36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  <c r="AA607" s="11"/>
      <c r="AB607" s="11"/>
    </row>
    <row r="608" spans="1:28">
      <c r="A608" s="35"/>
      <c r="B608" s="35"/>
      <c r="C608" s="36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  <c r="AA608" s="11"/>
      <c r="AB608" s="11"/>
    </row>
    <row r="609" spans="1:28">
      <c r="A609" s="35"/>
      <c r="B609" s="35"/>
      <c r="C609" s="36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  <c r="AA609" s="11"/>
      <c r="AB609" s="11"/>
    </row>
    <row r="610" spans="1:28">
      <c r="A610" s="35"/>
      <c r="B610" s="35"/>
      <c r="C610" s="36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  <c r="AA610" s="11"/>
      <c r="AB610" s="11"/>
    </row>
    <row r="611" spans="1:28">
      <c r="A611" s="35"/>
      <c r="B611" s="35"/>
      <c r="C611" s="36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  <c r="AA611" s="11"/>
      <c r="AB611" s="11"/>
    </row>
    <row r="612" spans="1:28">
      <c r="A612" s="35"/>
      <c r="B612" s="35"/>
      <c r="C612" s="36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  <c r="AA612" s="11"/>
      <c r="AB612" s="11"/>
    </row>
    <row r="613" spans="1:28">
      <c r="A613" s="35"/>
      <c r="B613" s="35"/>
      <c r="C613" s="36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  <c r="AA613" s="11"/>
      <c r="AB613" s="11"/>
    </row>
    <row r="614" spans="1:28">
      <c r="A614" s="35"/>
      <c r="B614" s="35"/>
      <c r="C614" s="36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  <c r="AA614" s="11"/>
      <c r="AB614" s="11"/>
    </row>
    <row r="615" spans="1:28">
      <c r="A615" s="35"/>
      <c r="B615" s="35"/>
      <c r="C615" s="36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  <c r="AA615" s="11"/>
      <c r="AB615" s="11"/>
    </row>
    <row r="616" spans="1:28">
      <c r="A616" s="35"/>
      <c r="B616" s="35"/>
      <c r="C616" s="36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  <c r="AA616" s="11"/>
      <c r="AB616" s="11"/>
    </row>
    <row r="617" spans="1:28">
      <c r="A617" s="35"/>
      <c r="B617" s="35"/>
      <c r="C617" s="36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  <c r="AA617" s="11"/>
      <c r="AB617" s="11"/>
    </row>
    <row r="618" spans="1:28">
      <c r="A618" s="35"/>
      <c r="B618" s="35"/>
      <c r="C618" s="36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  <c r="AA618" s="11"/>
      <c r="AB618" s="11"/>
    </row>
    <row r="619" spans="1:28">
      <c r="A619" s="35"/>
      <c r="B619" s="35"/>
      <c r="C619" s="36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  <c r="AA619" s="11"/>
      <c r="AB619" s="11"/>
    </row>
    <row r="620" spans="1:28">
      <c r="A620" s="35"/>
      <c r="B620" s="35"/>
      <c r="C620" s="36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  <c r="AA620" s="11"/>
      <c r="AB620" s="11"/>
    </row>
    <row r="621" spans="1:28">
      <c r="A621" s="35"/>
      <c r="B621" s="35"/>
      <c r="C621" s="36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  <c r="AA621" s="11"/>
      <c r="AB621" s="11"/>
    </row>
    <row r="622" spans="1:28">
      <c r="A622" s="35"/>
      <c r="B622" s="35"/>
      <c r="C622" s="36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  <c r="AA622" s="11"/>
      <c r="AB622" s="11"/>
    </row>
    <row r="623" spans="1:28">
      <c r="A623" s="35"/>
      <c r="B623" s="35"/>
      <c r="C623" s="36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  <c r="AA623" s="11"/>
      <c r="AB623" s="11"/>
    </row>
    <row r="624" spans="1:28">
      <c r="A624" s="35"/>
      <c r="B624" s="35"/>
      <c r="C624" s="36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  <c r="AA624" s="11"/>
      <c r="AB624" s="11"/>
    </row>
    <row r="625" spans="1:28">
      <c r="A625" s="35"/>
      <c r="B625" s="35"/>
      <c r="C625" s="36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  <c r="AA625" s="11"/>
      <c r="AB625" s="11"/>
    </row>
    <row r="626" spans="1:28">
      <c r="A626" s="35"/>
      <c r="B626" s="35"/>
      <c r="C626" s="36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  <c r="AA626" s="11"/>
      <c r="AB626" s="11"/>
    </row>
    <row r="627" spans="1:28">
      <c r="A627" s="35"/>
      <c r="B627" s="35"/>
      <c r="C627" s="36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  <c r="AA627" s="11"/>
      <c r="AB627" s="11"/>
    </row>
    <row r="628" spans="1:28">
      <c r="A628" s="35"/>
      <c r="B628" s="35"/>
      <c r="C628" s="36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  <c r="AA628" s="11"/>
      <c r="AB628" s="11"/>
    </row>
    <row r="629" spans="1:28">
      <c r="A629" s="35"/>
      <c r="B629" s="35"/>
      <c r="C629" s="36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  <c r="AA629" s="11"/>
      <c r="AB629" s="11"/>
    </row>
    <row r="630" spans="1:28">
      <c r="A630" s="35"/>
      <c r="B630" s="35"/>
      <c r="C630" s="36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  <c r="AA630" s="11"/>
      <c r="AB630" s="11"/>
    </row>
    <row r="631" spans="1:28">
      <c r="A631" s="35"/>
      <c r="B631" s="35"/>
      <c r="C631" s="36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  <c r="AA631" s="11"/>
      <c r="AB631" s="11"/>
    </row>
    <row r="632" spans="1:28">
      <c r="A632" s="35"/>
      <c r="B632" s="35"/>
      <c r="C632" s="36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  <c r="AA632" s="11"/>
      <c r="AB632" s="11"/>
    </row>
    <row r="633" spans="1:28">
      <c r="A633" s="35"/>
      <c r="B633" s="35"/>
      <c r="C633" s="36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  <c r="AA633" s="11"/>
      <c r="AB633" s="11"/>
    </row>
    <row r="634" spans="1:28">
      <c r="A634" s="35"/>
      <c r="B634" s="35"/>
      <c r="C634" s="36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  <c r="AA634" s="11"/>
      <c r="AB634" s="11"/>
    </row>
    <row r="635" spans="1:28">
      <c r="A635" s="35"/>
      <c r="B635" s="35"/>
      <c r="C635" s="36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  <c r="AA635" s="11"/>
      <c r="AB635" s="11"/>
    </row>
    <row r="636" spans="1:28">
      <c r="A636" s="35"/>
      <c r="B636" s="35"/>
      <c r="C636" s="36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  <c r="AA636" s="11"/>
      <c r="AB636" s="11"/>
    </row>
    <row r="637" spans="1:28">
      <c r="A637" s="35"/>
      <c r="B637" s="35"/>
      <c r="C637" s="36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  <c r="AA637" s="11"/>
      <c r="AB637" s="11"/>
    </row>
    <row r="638" spans="1:28">
      <c r="A638" s="35"/>
      <c r="B638" s="35"/>
      <c r="C638" s="36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  <c r="AA638" s="11"/>
      <c r="AB638" s="11"/>
    </row>
    <row r="639" spans="1:28">
      <c r="A639" s="35"/>
      <c r="B639" s="35"/>
      <c r="C639" s="36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  <c r="AA639" s="11"/>
      <c r="AB639" s="11"/>
    </row>
    <row r="640" spans="1:28">
      <c r="A640" s="35"/>
      <c r="B640" s="35"/>
      <c r="C640" s="36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  <c r="AA640" s="11"/>
      <c r="AB640" s="11"/>
    </row>
    <row r="641" spans="1:28">
      <c r="A641" s="35"/>
      <c r="B641" s="35"/>
      <c r="C641" s="36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  <c r="AA641" s="11"/>
      <c r="AB641" s="11"/>
    </row>
    <row r="642" spans="1:28">
      <c r="A642" s="35"/>
      <c r="B642" s="35"/>
      <c r="C642" s="36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  <c r="AA642" s="11"/>
      <c r="AB642" s="11"/>
    </row>
    <row r="643" spans="1:28">
      <c r="A643" s="35"/>
      <c r="B643" s="35"/>
      <c r="C643" s="36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  <c r="AA643" s="11"/>
      <c r="AB643" s="11"/>
    </row>
    <row r="644" spans="1:28">
      <c r="A644" s="35"/>
      <c r="B644" s="35"/>
      <c r="C644" s="36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  <c r="AA644" s="11"/>
      <c r="AB644" s="11"/>
    </row>
    <row r="645" spans="1:28">
      <c r="A645" s="35"/>
      <c r="B645" s="35"/>
      <c r="C645" s="36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  <c r="AA645" s="11"/>
      <c r="AB645" s="11"/>
    </row>
    <row r="646" spans="1:28">
      <c r="A646" s="35"/>
      <c r="B646" s="35"/>
      <c r="C646" s="36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  <c r="AA646" s="11"/>
      <c r="AB646" s="11"/>
    </row>
    <row r="647" spans="1:28">
      <c r="A647" s="35"/>
      <c r="B647" s="35"/>
      <c r="C647" s="36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  <c r="AA647" s="11"/>
      <c r="AB647" s="11"/>
    </row>
    <row r="648" spans="1:28">
      <c r="A648" s="35"/>
      <c r="B648" s="35"/>
      <c r="C648" s="36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  <c r="AA648" s="11"/>
      <c r="AB648" s="11"/>
    </row>
    <row r="649" spans="1:28">
      <c r="A649" s="35"/>
      <c r="B649" s="35"/>
      <c r="C649" s="36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  <c r="AA649" s="11"/>
      <c r="AB649" s="11"/>
    </row>
    <row r="650" spans="1:28">
      <c r="A650" s="35"/>
      <c r="B650" s="35"/>
      <c r="C650" s="36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  <c r="AA650" s="11"/>
      <c r="AB650" s="11"/>
    </row>
    <row r="651" spans="1:28">
      <c r="A651" s="35"/>
      <c r="B651" s="35"/>
      <c r="C651" s="36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  <c r="AA651" s="11"/>
      <c r="AB651" s="11"/>
    </row>
    <row r="652" spans="1:28">
      <c r="A652" s="35"/>
      <c r="B652" s="35"/>
      <c r="C652" s="36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  <c r="AA652" s="11"/>
      <c r="AB652" s="11"/>
    </row>
    <row r="653" spans="1:28">
      <c r="A653" s="35"/>
      <c r="B653" s="35"/>
      <c r="C653" s="36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  <c r="AA653" s="11"/>
      <c r="AB653" s="11"/>
    </row>
    <row r="654" spans="1:28">
      <c r="A654" s="35"/>
      <c r="B654" s="35"/>
      <c r="C654" s="36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  <c r="AA654" s="11"/>
      <c r="AB654" s="11"/>
    </row>
    <row r="655" spans="1:28">
      <c r="A655" s="35"/>
      <c r="B655" s="35"/>
      <c r="C655" s="36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  <c r="AA655" s="11"/>
      <c r="AB655" s="11"/>
    </row>
    <row r="656" spans="1:28">
      <c r="A656" s="35"/>
      <c r="B656" s="35"/>
      <c r="C656" s="36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  <c r="AA656" s="11"/>
      <c r="AB656" s="11"/>
    </row>
    <row r="657" spans="1:28">
      <c r="A657" s="35"/>
      <c r="B657" s="35"/>
      <c r="C657" s="36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  <c r="AA657" s="11"/>
      <c r="AB657" s="11"/>
    </row>
    <row r="658" spans="1:28">
      <c r="A658" s="35"/>
      <c r="B658" s="35"/>
      <c r="C658" s="36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  <c r="AA658" s="11"/>
      <c r="AB658" s="11"/>
    </row>
    <row r="659" spans="1:28">
      <c r="A659" s="35"/>
      <c r="B659" s="35"/>
      <c r="C659" s="36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  <c r="AA659" s="11"/>
      <c r="AB659" s="11"/>
    </row>
    <row r="660" spans="1:28">
      <c r="A660" s="35"/>
      <c r="B660" s="35"/>
      <c r="C660" s="36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  <c r="AA660" s="11"/>
      <c r="AB660" s="11"/>
    </row>
    <row r="661" spans="1:28">
      <c r="A661" s="35"/>
      <c r="B661" s="35"/>
      <c r="C661" s="36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  <c r="AA661" s="11"/>
      <c r="AB661" s="11"/>
    </row>
    <row r="662" spans="1:28">
      <c r="A662" s="35"/>
      <c r="B662" s="35"/>
      <c r="C662" s="36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  <c r="AA662" s="11"/>
      <c r="AB662" s="11"/>
    </row>
    <row r="663" spans="1:28">
      <c r="A663" s="35"/>
      <c r="B663" s="35"/>
      <c r="C663" s="36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  <c r="AA663" s="11"/>
      <c r="AB663" s="11"/>
    </row>
    <row r="664" spans="1:28">
      <c r="A664" s="35"/>
      <c r="B664" s="35"/>
      <c r="C664" s="36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  <c r="AA664" s="11"/>
      <c r="AB664" s="11"/>
    </row>
    <row r="665" spans="1:28">
      <c r="A665" s="35"/>
      <c r="B665" s="35"/>
      <c r="C665" s="36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  <c r="AA665" s="11"/>
      <c r="AB665" s="11"/>
    </row>
    <row r="666" spans="1:28">
      <c r="A666" s="35"/>
      <c r="B666" s="35"/>
      <c r="C666" s="36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  <c r="AA666" s="11"/>
      <c r="AB666" s="11"/>
    </row>
    <row r="667" spans="1:28">
      <c r="A667" s="35"/>
      <c r="B667" s="35"/>
      <c r="C667" s="36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  <c r="AA667" s="11"/>
      <c r="AB667" s="11"/>
    </row>
    <row r="668" spans="1:28">
      <c r="A668" s="35"/>
      <c r="B668" s="35"/>
      <c r="C668" s="36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  <c r="AA668" s="11"/>
      <c r="AB668" s="11"/>
    </row>
    <row r="669" spans="1:28">
      <c r="A669" s="35"/>
      <c r="B669" s="35"/>
      <c r="C669" s="36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  <c r="AA669" s="11"/>
      <c r="AB669" s="11"/>
    </row>
    <row r="670" spans="1:28">
      <c r="A670" s="35"/>
      <c r="B670" s="35"/>
      <c r="C670" s="36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  <c r="AA670" s="11"/>
      <c r="AB670" s="11"/>
    </row>
    <row r="671" spans="1:28">
      <c r="A671" s="35"/>
      <c r="B671" s="35"/>
      <c r="C671" s="36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  <c r="AA671" s="11"/>
      <c r="AB671" s="11"/>
    </row>
    <row r="672" spans="1:28">
      <c r="A672" s="35"/>
      <c r="B672" s="35"/>
      <c r="C672" s="36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  <c r="AA672" s="11"/>
      <c r="AB672" s="11"/>
    </row>
    <row r="673" spans="1:28">
      <c r="A673" s="35"/>
      <c r="B673" s="35"/>
      <c r="C673" s="36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  <c r="AA673" s="11"/>
      <c r="AB673" s="11"/>
    </row>
    <row r="674" spans="1:28">
      <c r="A674" s="35"/>
      <c r="B674" s="35"/>
      <c r="C674" s="36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  <c r="AA674" s="11"/>
      <c r="AB674" s="11"/>
    </row>
    <row r="675" spans="1:28">
      <c r="A675" s="35"/>
      <c r="B675" s="35"/>
      <c r="C675" s="36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  <c r="AA675" s="11"/>
      <c r="AB675" s="11"/>
    </row>
    <row r="676" spans="1:28">
      <c r="A676" s="35"/>
      <c r="B676" s="35"/>
      <c r="C676" s="36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  <c r="AA676" s="11"/>
      <c r="AB676" s="11"/>
    </row>
    <row r="677" spans="1:28">
      <c r="A677" s="35"/>
      <c r="B677" s="35"/>
      <c r="C677" s="36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  <c r="AA677" s="11"/>
      <c r="AB677" s="11"/>
    </row>
    <row r="678" spans="1:28">
      <c r="A678" s="35"/>
      <c r="B678" s="35"/>
      <c r="C678" s="36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  <c r="AA678" s="11"/>
      <c r="AB678" s="11"/>
    </row>
    <row r="679" spans="1:28">
      <c r="A679" s="35"/>
      <c r="B679" s="35"/>
      <c r="C679" s="36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  <c r="AA679" s="11"/>
      <c r="AB679" s="11"/>
    </row>
    <row r="680" spans="1:28">
      <c r="A680" s="35"/>
      <c r="B680" s="35"/>
      <c r="C680" s="36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  <c r="AA680" s="11"/>
      <c r="AB680" s="11"/>
    </row>
    <row r="681" spans="1:28">
      <c r="A681" s="35"/>
      <c r="B681" s="35"/>
      <c r="C681" s="36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  <c r="AA681" s="11"/>
      <c r="AB681" s="11"/>
    </row>
    <row r="682" spans="1:28">
      <c r="A682" s="35"/>
      <c r="B682" s="35"/>
      <c r="C682" s="36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  <c r="AA682" s="11"/>
      <c r="AB682" s="11"/>
    </row>
    <row r="683" spans="1:28">
      <c r="A683" s="35"/>
      <c r="B683" s="35"/>
      <c r="C683" s="36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  <c r="AA683" s="11"/>
      <c r="AB683" s="11"/>
    </row>
    <row r="684" spans="1:28">
      <c r="A684" s="35"/>
      <c r="B684" s="35"/>
      <c r="C684" s="36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  <c r="AA684" s="11"/>
      <c r="AB684" s="11"/>
    </row>
    <row r="685" spans="1:28">
      <c r="A685" s="35"/>
      <c r="B685" s="35"/>
      <c r="C685" s="36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  <c r="AA685" s="11"/>
      <c r="AB685" s="11"/>
    </row>
    <row r="686" spans="1:28">
      <c r="A686" s="35"/>
      <c r="B686" s="35"/>
      <c r="C686" s="36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  <c r="AA686" s="11"/>
      <c r="AB686" s="11"/>
    </row>
    <row r="687" spans="1:28">
      <c r="A687" s="35"/>
      <c r="B687" s="35"/>
      <c r="C687" s="36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  <c r="AA687" s="11"/>
      <c r="AB687" s="11"/>
    </row>
    <row r="688" spans="1:28">
      <c r="A688" s="35"/>
      <c r="B688" s="35"/>
      <c r="C688" s="36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  <c r="AA688" s="11"/>
      <c r="AB688" s="11"/>
    </row>
    <row r="689" spans="1:28">
      <c r="A689" s="35"/>
      <c r="B689" s="35"/>
      <c r="C689" s="36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  <c r="AA689" s="11"/>
      <c r="AB689" s="11"/>
    </row>
    <row r="690" spans="1:28">
      <c r="A690" s="35"/>
      <c r="B690" s="35"/>
      <c r="C690" s="36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  <c r="AA690" s="11"/>
      <c r="AB690" s="11"/>
    </row>
    <row r="691" spans="1:28">
      <c r="A691" s="35"/>
      <c r="B691" s="35"/>
      <c r="C691" s="36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  <c r="AA691" s="11"/>
      <c r="AB691" s="11"/>
    </row>
    <row r="692" spans="1:28">
      <c r="A692" s="35"/>
      <c r="B692" s="35"/>
      <c r="C692" s="36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  <c r="AA692" s="11"/>
      <c r="AB692" s="11"/>
    </row>
    <row r="693" spans="1:28">
      <c r="A693" s="35"/>
      <c r="B693" s="35"/>
      <c r="C693" s="36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  <c r="AA693" s="11"/>
      <c r="AB693" s="11"/>
    </row>
    <row r="694" spans="1:28">
      <c r="A694" s="35"/>
      <c r="B694" s="35"/>
      <c r="C694" s="36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  <c r="AA694" s="11"/>
      <c r="AB694" s="11"/>
    </row>
    <row r="695" spans="1:28">
      <c r="A695" s="35"/>
      <c r="B695" s="35"/>
      <c r="C695" s="36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  <c r="AA695" s="11"/>
      <c r="AB695" s="11"/>
    </row>
    <row r="696" spans="1:28">
      <c r="A696" s="35"/>
      <c r="B696" s="35"/>
      <c r="C696" s="36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  <c r="AA696" s="11"/>
      <c r="AB696" s="11"/>
    </row>
    <row r="697" spans="1:28">
      <c r="A697" s="35"/>
      <c r="B697" s="35"/>
      <c r="C697" s="36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  <c r="AA697" s="11"/>
      <c r="AB697" s="11"/>
    </row>
    <row r="698" spans="1:28">
      <c r="A698" s="35"/>
      <c r="B698" s="35"/>
      <c r="C698" s="36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  <c r="AA698" s="11"/>
      <c r="AB698" s="11"/>
    </row>
    <row r="699" spans="1:28">
      <c r="A699" s="35"/>
      <c r="B699" s="35"/>
      <c r="C699" s="36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  <c r="AA699" s="11"/>
      <c r="AB699" s="11"/>
    </row>
    <row r="700" spans="1:28">
      <c r="A700" s="35"/>
      <c r="B700" s="35"/>
      <c r="C700" s="36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  <c r="AA700" s="11"/>
      <c r="AB700" s="11"/>
    </row>
    <row r="701" spans="1:28">
      <c r="A701" s="35"/>
      <c r="B701" s="35"/>
      <c r="C701" s="36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  <c r="AA701" s="11"/>
      <c r="AB701" s="11"/>
    </row>
    <row r="702" spans="1:28">
      <c r="A702" s="35"/>
      <c r="B702" s="35"/>
      <c r="C702" s="36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  <c r="AA702" s="11"/>
      <c r="AB702" s="11"/>
    </row>
    <row r="703" spans="1:28">
      <c r="A703" s="35"/>
      <c r="B703" s="35"/>
      <c r="C703" s="36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  <c r="AA703" s="11"/>
      <c r="AB703" s="11"/>
    </row>
    <row r="704" spans="1:28">
      <c r="A704" s="35"/>
      <c r="B704" s="35"/>
      <c r="C704" s="36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  <c r="AA704" s="11"/>
      <c r="AB704" s="11"/>
    </row>
    <row r="705" spans="1:28">
      <c r="A705" s="35"/>
      <c r="B705" s="35"/>
      <c r="C705" s="36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  <c r="AA705" s="11"/>
      <c r="AB705" s="11"/>
    </row>
    <row r="706" spans="1:28">
      <c r="A706" s="35"/>
      <c r="B706" s="35"/>
      <c r="C706" s="36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  <c r="AA706" s="11"/>
      <c r="AB706" s="11"/>
    </row>
    <row r="707" spans="1:28">
      <c r="A707" s="35"/>
      <c r="B707" s="35"/>
      <c r="C707" s="36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  <c r="AA707" s="11"/>
      <c r="AB707" s="11"/>
    </row>
    <row r="708" spans="1:28">
      <c r="A708" s="35"/>
      <c r="B708" s="35"/>
      <c r="C708" s="36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  <c r="AA708" s="11"/>
      <c r="AB708" s="11"/>
    </row>
    <row r="709" spans="1:28">
      <c r="A709" s="35"/>
      <c r="B709" s="35"/>
      <c r="C709" s="36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  <c r="AA709" s="11"/>
      <c r="AB709" s="11"/>
    </row>
    <row r="710" spans="1:28">
      <c r="A710" s="35"/>
      <c r="B710" s="35"/>
      <c r="C710" s="36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  <c r="AA710" s="11"/>
      <c r="AB710" s="11"/>
    </row>
    <row r="711" spans="1:28">
      <c r="A711" s="35"/>
      <c r="B711" s="35"/>
      <c r="C711" s="36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  <c r="AA711" s="11"/>
      <c r="AB711" s="11"/>
    </row>
    <row r="712" spans="1:28">
      <c r="A712" s="35"/>
      <c r="B712" s="35"/>
      <c r="C712" s="36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  <c r="AA712" s="11"/>
      <c r="AB712" s="11"/>
    </row>
    <row r="713" spans="1:28">
      <c r="A713" s="35"/>
      <c r="B713" s="35"/>
      <c r="C713" s="36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  <c r="AA713" s="11"/>
      <c r="AB713" s="11"/>
    </row>
    <row r="714" spans="1:28">
      <c r="A714" s="35"/>
      <c r="B714" s="35"/>
      <c r="C714" s="36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  <c r="AA714" s="11"/>
      <c r="AB714" s="11"/>
    </row>
    <row r="715" spans="1:28">
      <c r="A715" s="35"/>
      <c r="B715" s="35"/>
      <c r="C715" s="36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  <c r="AA715" s="11"/>
      <c r="AB715" s="11"/>
    </row>
    <row r="716" spans="1:28">
      <c r="A716" s="35"/>
      <c r="B716" s="35"/>
      <c r="C716" s="36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  <c r="AA716" s="11"/>
      <c r="AB716" s="11"/>
    </row>
    <row r="717" spans="1:28">
      <c r="A717" s="35"/>
      <c r="B717" s="35"/>
      <c r="C717" s="36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  <c r="AA717" s="11"/>
      <c r="AB717" s="11"/>
    </row>
    <row r="718" spans="1:28">
      <c r="A718" s="35"/>
      <c r="B718" s="35"/>
      <c r="C718" s="36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  <c r="AA718" s="11"/>
      <c r="AB718" s="11"/>
    </row>
    <row r="719" spans="1:28">
      <c r="A719" s="35"/>
      <c r="B719" s="35"/>
      <c r="C719" s="36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  <c r="AA719" s="11"/>
      <c r="AB719" s="11"/>
    </row>
    <row r="720" spans="1:28">
      <c r="A720" s="35"/>
      <c r="B720" s="35"/>
      <c r="C720" s="36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  <c r="AA720" s="11"/>
      <c r="AB720" s="11"/>
    </row>
    <row r="721" spans="1:28">
      <c r="A721" s="35"/>
      <c r="B721" s="35"/>
      <c r="C721" s="36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  <c r="AA721" s="11"/>
      <c r="AB721" s="11"/>
    </row>
    <row r="722" spans="1:28">
      <c r="A722" s="35"/>
      <c r="B722" s="35"/>
      <c r="C722" s="36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  <c r="AA722" s="11"/>
      <c r="AB722" s="11"/>
    </row>
    <row r="723" spans="1:28">
      <c r="A723" s="35"/>
      <c r="B723" s="35"/>
      <c r="C723" s="36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  <c r="AA723" s="11"/>
      <c r="AB723" s="11"/>
    </row>
    <row r="724" spans="1:28">
      <c r="A724" s="35"/>
      <c r="B724" s="35"/>
      <c r="C724" s="36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  <c r="AA724" s="11"/>
      <c r="AB724" s="11"/>
    </row>
    <row r="725" spans="1:28">
      <c r="A725" s="35"/>
      <c r="B725" s="35"/>
      <c r="C725" s="36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  <c r="AA725" s="11"/>
      <c r="AB725" s="11"/>
    </row>
    <row r="726" spans="1:28">
      <c r="A726" s="35"/>
      <c r="B726" s="35"/>
      <c r="C726" s="36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  <c r="AA726" s="11"/>
      <c r="AB726" s="11"/>
    </row>
    <row r="727" spans="1:28">
      <c r="A727" s="35"/>
      <c r="B727" s="35"/>
      <c r="C727" s="36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  <c r="AA727" s="11"/>
      <c r="AB727" s="11"/>
    </row>
    <row r="728" spans="1:28">
      <c r="A728" s="35"/>
      <c r="B728" s="35"/>
      <c r="C728" s="36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  <c r="AA728" s="11"/>
      <c r="AB728" s="11"/>
    </row>
    <row r="729" spans="1:28">
      <c r="A729" s="35"/>
      <c r="B729" s="35"/>
      <c r="C729" s="36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  <c r="AA729" s="11"/>
      <c r="AB729" s="11"/>
    </row>
    <row r="730" spans="1:28">
      <c r="A730" s="35"/>
      <c r="B730" s="35"/>
      <c r="C730" s="36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  <c r="AA730" s="11"/>
      <c r="AB730" s="11"/>
    </row>
    <row r="731" spans="1:28">
      <c r="A731" s="35"/>
      <c r="B731" s="35"/>
      <c r="C731" s="36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  <c r="AA731" s="11"/>
      <c r="AB731" s="11"/>
    </row>
    <row r="732" spans="1:28">
      <c r="A732" s="35"/>
      <c r="B732" s="35"/>
      <c r="C732" s="36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  <c r="AA732" s="11"/>
      <c r="AB732" s="11"/>
    </row>
    <row r="733" spans="1:28">
      <c r="A733" s="35"/>
      <c r="B733" s="35"/>
      <c r="C733" s="36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  <c r="AA733" s="11"/>
      <c r="AB733" s="11"/>
    </row>
    <row r="734" spans="1:28">
      <c r="A734" s="35"/>
      <c r="B734" s="35"/>
      <c r="C734" s="36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  <c r="AA734" s="11"/>
      <c r="AB734" s="11"/>
    </row>
    <row r="735" spans="1:28">
      <c r="A735" s="35"/>
      <c r="B735" s="35"/>
      <c r="C735" s="36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  <c r="AA735" s="11"/>
      <c r="AB735" s="11"/>
    </row>
    <row r="736" spans="1:28">
      <c r="A736" s="35"/>
      <c r="B736" s="35"/>
      <c r="C736" s="36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  <c r="AA736" s="11"/>
      <c r="AB736" s="11"/>
    </row>
    <row r="737" spans="1:28">
      <c r="A737" s="35"/>
      <c r="B737" s="35"/>
      <c r="C737" s="36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  <c r="AA737" s="11"/>
      <c r="AB737" s="11"/>
    </row>
    <row r="738" spans="1:28">
      <c r="A738" s="35"/>
      <c r="B738" s="35"/>
      <c r="C738" s="36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  <c r="AA738" s="11"/>
      <c r="AB738" s="11"/>
    </row>
    <row r="739" spans="1:28">
      <c r="A739" s="35"/>
      <c r="B739" s="35"/>
      <c r="C739" s="36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  <c r="AA739" s="11"/>
      <c r="AB739" s="11"/>
    </row>
    <row r="740" spans="1:28">
      <c r="A740" s="35"/>
      <c r="B740" s="35"/>
      <c r="C740" s="36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  <c r="AA740" s="11"/>
      <c r="AB740" s="11"/>
    </row>
    <row r="741" spans="1:28">
      <c r="A741" s="35"/>
      <c r="B741" s="35"/>
      <c r="C741" s="36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  <c r="AA741" s="11"/>
      <c r="AB741" s="11"/>
    </row>
    <row r="742" spans="1:28">
      <c r="A742" s="35"/>
      <c r="B742" s="35"/>
      <c r="C742" s="36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  <c r="AA742" s="11"/>
      <c r="AB742" s="11"/>
    </row>
    <row r="743" spans="1:28">
      <c r="A743" s="35"/>
      <c r="B743" s="35"/>
      <c r="C743" s="36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  <c r="AA743" s="11"/>
      <c r="AB743" s="11"/>
    </row>
    <row r="744" spans="1:28">
      <c r="A744" s="35"/>
      <c r="B744" s="35"/>
      <c r="C744" s="36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  <c r="AA744" s="11"/>
      <c r="AB744" s="11"/>
    </row>
    <row r="745" spans="1:28">
      <c r="A745" s="35"/>
      <c r="B745" s="35"/>
      <c r="C745" s="36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  <c r="AA745" s="11"/>
      <c r="AB745" s="11"/>
    </row>
    <row r="746" spans="1:28">
      <c r="A746" s="35"/>
      <c r="B746" s="35"/>
      <c r="C746" s="36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  <c r="AA746" s="11"/>
      <c r="AB746" s="11"/>
    </row>
    <row r="747" spans="1:28">
      <c r="A747" s="35"/>
      <c r="B747" s="35"/>
      <c r="C747" s="36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  <c r="AA747" s="11"/>
      <c r="AB747" s="11"/>
    </row>
    <row r="748" spans="1:28">
      <c r="A748" s="35"/>
      <c r="B748" s="35"/>
      <c r="C748" s="36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  <c r="AA748" s="11"/>
      <c r="AB748" s="11"/>
    </row>
    <row r="749" spans="1:28">
      <c r="A749" s="35"/>
      <c r="B749" s="35"/>
      <c r="C749" s="36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  <c r="AA749" s="11"/>
      <c r="AB749" s="11"/>
    </row>
    <row r="750" spans="1:28">
      <c r="A750" s="35"/>
      <c r="B750" s="35"/>
      <c r="C750" s="36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  <c r="AA750" s="11"/>
      <c r="AB750" s="11"/>
    </row>
    <row r="751" spans="1:28">
      <c r="A751" s="35"/>
      <c r="B751" s="35"/>
      <c r="C751" s="36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  <c r="AA751" s="11"/>
      <c r="AB751" s="11"/>
    </row>
    <row r="752" spans="1:28">
      <c r="A752" s="35"/>
      <c r="B752" s="35"/>
      <c r="C752" s="36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  <c r="AA752" s="11"/>
      <c r="AB752" s="11"/>
    </row>
    <row r="753" spans="1:28">
      <c r="A753" s="35"/>
      <c r="B753" s="35"/>
      <c r="C753" s="36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  <c r="AA753" s="11"/>
      <c r="AB753" s="11"/>
    </row>
    <row r="754" spans="1:28">
      <c r="A754" s="35"/>
      <c r="B754" s="35"/>
      <c r="C754" s="36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  <c r="AA754" s="11"/>
      <c r="AB754" s="11"/>
    </row>
    <row r="755" spans="1:28">
      <c r="A755" s="35"/>
      <c r="B755" s="35"/>
      <c r="C755" s="36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  <c r="AA755" s="11"/>
      <c r="AB755" s="11"/>
    </row>
    <row r="756" spans="1:28">
      <c r="A756" s="35"/>
      <c r="B756" s="35"/>
      <c r="C756" s="36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  <c r="AA756" s="11"/>
      <c r="AB756" s="11"/>
    </row>
    <row r="757" spans="1:28">
      <c r="A757" s="35"/>
      <c r="B757" s="35"/>
      <c r="C757" s="36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  <c r="AA757" s="11"/>
      <c r="AB757" s="11"/>
    </row>
    <row r="758" spans="1:28">
      <c r="A758" s="35"/>
      <c r="B758" s="35"/>
      <c r="C758" s="36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  <c r="AA758" s="11"/>
      <c r="AB758" s="11"/>
    </row>
    <row r="759" spans="1:28">
      <c r="A759" s="35"/>
      <c r="B759" s="35"/>
      <c r="C759" s="36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  <c r="AA759" s="11"/>
      <c r="AB759" s="11"/>
    </row>
    <row r="760" spans="1:28">
      <c r="A760" s="35"/>
      <c r="B760" s="35"/>
      <c r="C760" s="36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  <c r="AA760" s="11"/>
      <c r="AB760" s="11"/>
    </row>
    <row r="761" spans="1:28">
      <c r="A761" s="35"/>
      <c r="B761" s="35"/>
      <c r="C761" s="36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  <c r="AA761" s="11"/>
      <c r="AB761" s="11"/>
    </row>
    <row r="762" spans="1:28">
      <c r="A762" s="35"/>
      <c r="B762" s="35"/>
      <c r="C762" s="36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  <c r="AA762" s="11"/>
      <c r="AB762" s="11"/>
    </row>
    <row r="763" spans="1:28">
      <c r="A763" s="35"/>
      <c r="B763" s="35"/>
      <c r="C763" s="36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  <c r="AA763" s="11"/>
      <c r="AB763" s="11"/>
    </row>
    <row r="764" spans="1:28">
      <c r="A764" s="35"/>
      <c r="B764" s="35"/>
      <c r="C764" s="36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  <c r="AA764" s="11"/>
      <c r="AB764" s="11"/>
    </row>
    <row r="765" spans="1:28">
      <c r="A765" s="35"/>
      <c r="B765" s="35"/>
      <c r="C765" s="36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  <c r="AA765" s="11"/>
      <c r="AB765" s="11"/>
    </row>
    <row r="766" spans="1:28">
      <c r="A766" s="35"/>
      <c r="B766" s="35"/>
      <c r="C766" s="36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  <c r="AA766" s="11"/>
      <c r="AB766" s="11"/>
    </row>
    <row r="767" spans="1:28">
      <c r="A767" s="35"/>
      <c r="B767" s="35"/>
      <c r="C767" s="36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  <c r="AA767" s="11"/>
      <c r="AB767" s="11"/>
    </row>
    <row r="768" spans="1:28">
      <c r="A768" s="35"/>
      <c r="B768" s="35"/>
      <c r="C768" s="36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  <c r="AA768" s="11"/>
      <c r="AB768" s="11"/>
    </row>
    <row r="769" spans="1:28">
      <c r="A769" s="35"/>
      <c r="B769" s="35"/>
      <c r="C769" s="36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  <c r="AA769" s="11"/>
      <c r="AB769" s="11"/>
    </row>
    <row r="770" spans="1:28">
      <c r="A770" s="35"/>
      <c r="B770" s="35"/>
      <c r="C770" s="36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  <c r="AA770" s="11"/>
      <c r="AB770" s="11"/>
    </row>
    <row r="771" spans="1:28">
      <c r="A771" s="35"/>
      <c r="B771" s="35"/>
      <c r="C771" s="36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  <c r="AA771" s="11"/>
      <c r="AB771" s="11"/>
    </row>
    <row r="772" spans="1:28">
      <c r="A772" s="35"/>
      <c r="B772" s="35"/>
      <c r="C772" s="36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  <c r="AA772" s="11"/>
      <c r="AB772" s="11"/>
    </row>
    <row r="773" spans="1:28">
      <c r="A773" s="35"/>
      <c r="B773" s="35"/>
      <c r="C773" s="36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  <c r="AA773" s="11"/>
      <c r="AB773" s="11"/>
    </row>
    <row r="774" spans="1:28">
      <c r="A774" s="35"/>
      <c r="B774" s="35"/>
      <c r="C774" s="36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  <c r="AA774" s="11"/>
      <c r="AB774" s="11"/>
    </row>
    <row r="775" spans="1:28">
      <c r="A775" s="35"/>
      <c r="B775" s="35"/>
      <c r="C775" s="36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  <c r="AA775" s="11"/>
      <c r="AB775" s="11"/>
    </row>
    <row r="776" spans="1:28">
      <c r="A776" s="35"/>
      <c r="B776" s="35"/>
      <c r="C776" s="36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  <c r="AA776" s="11"/>
      <c r="AB776" s="11"/>
    </row>
    <row r="777" spans="1:28">
      <c r="A777" s="35"/>
      <c r="B777" s="35"/>
      <c r="C777" s="36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  <c r="AA777" s="11"/>
      <c r="AB777" s="11"/>
    </row>
    <row r="778" spans="1:28">
      <c r="A778" s="35"/>
      <c r="B778" s="35"/>
      <c r="C778" s="36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  <c r="AA778" s="11"/>
      <c r="AB778" s="11"/>
    </row>
    <row r="779" spans="1:28">
      <c r="A779" s="35"/>
      <c r="B779" s="35"/>
      <c r="C779" s="36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  <c r="AA779" s="11"/>
      <c r="AB779" s="11"/>
    </row>
    <row r="780" spans="1:28">
      <c r="A780" s="35"/>
      <c r="B780" s="35"/>
      <c r="C780" s="36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  <c r="AA780" s="11"/>
      <c r="AB780" s="11"/>
    </row>
    <row r="781" spans="1:28">
      <c r="A781" s="35"/>
      <c r="B781" s="35"/>
      <c r="C781" s="36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  <c r="AA781" s="11"/>
      <c r="AB781" s="11"/>
    </row>
    <row r="782" spans="1:28">
      <c r="A782" s="35"/>
      <c r="B782" s="35"/>
      <c r="C782" s="36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  <c r="AA782" s="11"/>
      <c r="AB782" s="11"/>
    </row>
    <row r="783" spans="1:28">
      <c r="A783" s="35"/>
      <c r="B783" s="35"/>
      <c r="C783" s="36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  <c r="AA783" s="11"/>
      <c r="AB783" s="11"/>
    </row>
    <row r="784" spans="1:28">
      <c r="A784" s="35"/>
      <c r="B784" s="35"/>
      <c r="C784" s="36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  <c r="AA784" s="11"/>
      <c r="AB784" s="11"/>
    </row>
    <row r="785" spans="1:28">
      <c r="A785" s="35"/>
      <c r="B785" s="35"/>
      <c r="C785" s="36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  <c r="AA785" s="11"/>
      <c r="AB785" s="11"/>
    </row>
    <row r="786" spans="1:28">
      <c r="A786" s="35"/>
      <c r="B786" s="35"/>
      <c r="C786" s="36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  <c r="AA786" s="11"/>
      <c r="AB786" s="11"/>
    </row>
    <row r="787" spans="1:28">
      <c r="A787" s="35"/>
      <c r="B787" s="35"/>
      <c r="C787" s="36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  <c r="AA787" s="11"/>
      <c r="AB787" s="11"/>
    </row>
    <row r="788" spans="1:28">
      <c r="A788" s="35"/>
      <c r="B788" s="35"/>
      <c r="C788" s="36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  <c r="AA788" s="11"/>
      <c r="AB788" s="11"/>
    </row>
    <row r="789" spans="1:28">
      <c r="A789" s="35"/>
      <c r="B789" s="35"/>
      <c r="C789" s="36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  <c r="AA789" s="11"/>
      <c r="AB789" s="11"/>
    </row>
    <row r="790" spans="1:28">
      <c r="A790" s="35"/>
      <c r="B790" s="35"/>
      <c r="C790" s="36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  <c r="AA790" s="11"/>
      <c r="AB790" s="11"/>
    </row>
    <row r="791" spans="1:28">
      <c r="A791" s="35"/>
      <c r="B791" s="35"/>
      <c r="C791" s="36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  <c r="AA791" s="11"/>
      <c r="AB791" s="11"/>
    </row>
    <row r="792" spans="1:28">
      <c r="A792" s="35"/>
      <c r="B792" s="35"/>
      <c r="C792" s="36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  <c r="AA792" s="11"/>
      <c r="AB792" s="11"/>
    </row>
    <row r="793" spans="1:28">
      <c r="A793" s="35"/>
      <c r="B793" s="35"/>
      <c r="C793" s="36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  <c r="AA793" s="11"/>
      <c r="AB793" s="11"/>
    </row>
    <row r="794" spans="1:28">
      <c r="A794" s="35"/>
      <c r="B794" s="35"/>
      <c r="C794" s="36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  <c r="AA794" s="11"/>
      <c r="AB794" s="11"/>
    </row>
    <row r="795" spans="1:28">
      <c r="A795" s="35"/>
      <c r="B795" s="35"/>
      <c r="C795" s="36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  <c r="AA795" s="11"/>
      <c r="AB795" s="11"/>
    </row>
    <row r="796" spans="1:28">
      <c r="A796" s="35"/>
      <c r="B796" s="35"/>
      <c r="C796" s="36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  <c r="AA796" s="11"/>
      <c r="AB796" s="11"/>
    </row>
    <row r="797" spans="1:28">
      <c r="A797" s="35"/>
      <c r="B797" s="35"/>
      <c r="C797" s="36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  <c r="AA797" s="11"/>
      <c r="AB797" s="11"/>
    </row>
    <row r="798" spans="1:28">
      <c r="A798" s="35"/>
      <c r="B798" s="35"/>
      <c r="C798" s="36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  <c r="AA798" s="11"/>
      <c r="AB798" s="11"/>
    </row>
    <row r="799" spans="1:28">
      <c r="A799" s="35"/>
      <c r="B799" s="35"/>
      <c r="C799" s="36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  <c r="AA799" s="11"/>
      <c r="AB799" s="11"/>
    </row>
    <row r="800" spans="1:28">
      <c r="A800" s="35"/>
      <c r="B800" s="35"/>
      <c r="C800" s="36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  <c r="AA800" s="11"/>
      <c r="AB800" s="11"/>
    </row>
    <row r="801" spans="1:28">
      <c r="A801" s="35"/>
      <c r="B801" s="35"/>
      <c r="C801" s="36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  <c r="AA801" s="11"/>
      <c r="AB801" s="11"/>
    </row>
    <row r="802" spans="1:28">
      <c r="A802" s="35"/>
      <c r="B802" s="35"/>
      <c r="C802" s="36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  <c r="AA802" s="11"/>
      <c r="AB802" s="11"/>
    </row>
    <row r="803" spans="1:28">
      <c r="A803" s="35"/>
      <c r="B803" s="35"/>
      <c r="C803" s="36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  <c r="AA803" s="11"/>
      <c r="AB803" s="11"/>
    </row>
    <row r="804" spans="1:28">
      <c r="A804" s="35"/>
      <c r="B804" s="35"/>
      <c r="C804" s="36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  <c r="AA804" s="11"/>
      <c r="AB804" s="11"/>
    </row>
    <row r="805" spans="1:28">
      <c r="A805" s="35"/>
      <c r="B805" s="35"/>
      <c r="C805" s="36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  <c r="AA805" s="11"/>
      <c r="AB805" s="11"/>
    </row>
    <row r="806" spans="1:28">
      <c r="A806" s="35"/>
      <c r="B806" s="35"/>
      <c r="C806" s="36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  <c r="AA806" s="11"/>
      <c r="AB806" s="11"/>
    </row>
    <row r="807" spans="1:28">
      <c r="A807" s="35"/>
      <c r="B807" s="35"/>
      <c r="C807" s="36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  <c r="AA807" s="11"/>
      <c r="AB807" s="11"/>
    </row>
    <row r="808" spans="1:28">
      <c r="A808" s="35"/>
      <c r="B808" s="35"/>
      <c r="C808" s="36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  <c r="AA808" s="11"/>
      <c r="AB808" s="11"/>
    </row>
    <row r="809" spans="1:28">
      <c r="A809" s="35"/>
      <c r="B809" s="35"/>
      <c r="C809" s="36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  <c r="AA809" s="11"/>
      <c r="AB809" s="11"/>
    </row>
    <row r="810" spans="1:28">
      <c r="A810" s="35"/>
      <c r="B810" s="35"/>
      <c r="C810" s="36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  <c r="AA810" s="11"/>
      <c r="AB810" s="11"/>
    </row>
    <row r="811" spans="1:28">
      <c r="A811" s="35"/>
      <c r="B811" s="35"/>
      <c r="C811" s="36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  <c r="AA811" s="11"/>
      <c r="AB811" s="11"/>
    </row>
    <row r="812" spans="1:28">
      <c r="A812" s="35"/>
      <c r="B812" s="35"/>
      <c r="C812" s="36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  <c r="AA812" s="11"/>
      <c r="AB812" s="11"/>
    </row>
    <row r="813" spans="1:28">
      <c r="A813" s="35"/>
      <c r="B813" s="35"/>
      <c r="C813" s="36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  <c r="AA813" s="11"/>
      <c r="AB813" s="11"/>
    </row>
    <row r="814" spans="1:28">
      <c r="A814" s="35"/>
      <c r="B814" s="35"/>
      <c r="C814" s="36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  <c r="AA814" s="11"/>
      <c r="AB814" s="11"/>
    </row>
    <row r="815" spans="1:28">
      <c r="A815" s="35"/>
      <c r="B815" s="35"/>
      <c r="C815" s="36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  <c r="AA815" s="11"/>
      <c r="AB815" s="11"/>
    </row>
    <row r="816" spans="1:28">
      <c r="A816" s="35"/>
      <c r="B816" s="35"/>
      <c r="C816" s="36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  <c r="AA816" s="11"/>
      <c r="AB816" s="11"/>
    </row>
    <row r="817" spans="1:28">
      <c r="A817" s="35"/>
      <c r="B817" s="35"/>
      <c r="C817" s="36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  <c r="AA817" s="11"/>
      <c r="AB817" s="11"/>
    </row>
    <row r="818" spans="1:28">
      <c r="A818" s="35"/>
      <c r="B818" s="35"/>
      <c r="C818" s="36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  <c r="AA818" s="11"/>
      <c r="AB818" s="11"/>
    </row>
    <row r="819" spans="1:28">
      <c r="A819" s="35"/>
      <c r="B819" s="35"/>
      <c r="C819" s="36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  <c r="AA819" s="11"/>
      <c r="AB819" s="11"/>
    </row>
    <row r="820" spans="1:28">
      <c r="A820" s="35"/>
      <c r="B820" s="35"/>
      <c r="C820" s="36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  <c r="AA820" s="11"/>
      <c r="AB820" s="11"/>
    </row>
    <row r="821" spans="1:28">
      <c r="A821" s="35"/>
      <c r="B821" s="35"/>
      <c r="C821" s="36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  <c r="AA821" s="11"/>
      <c r="AB821" s="11"/>
    </row>
    <row r="822" spans="1:28">
      <c r="A822" s="35"/>
      <c r="B822" s="35"/>
      <c r="C822" s="36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  <c r="AA822" s="11"/>
      <c r="AB822" s="11"/>
    </row>
    <row r="823" spans="1:28">
      <c r="A823" s="35"/>
      <c r="B823" s="35"/>
      <c r="C823" s="36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  <c r="AA823" s="11"/>
      <c r="AB823" s="11"/>
    </row>
    <row r="824" spans="1:28">
      <c r="A824" s="35"/>
      <c r="B824" s="35"/>
      <c r="C824" s="36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  <c r="AA824" s="11"/>
      <c r="AB824" s="11"/>
    </row>
    <row r="825" spans="1:28">
      <c r="A825" s="35"/>
      <c r="B825" s="35"/>
      <c r="C825" s="36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  <c r="AA825" s="11"/>
      <c r="AB825" s="11"/>
    </row>
    <row r="826" spans="1:28">
      <c r="A826" s="35"/>
      <c r="B826" s="35"/>
      <c r="C826" s="36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  <c r="AA826" s="11"/>
      <c r="AB826" s="11"/>
    </row>
    <row r="827" spans="1:28">
      <c r="A827" s="35"/>
      <c r="B827" s="35"/>
      <c r="C827" s="36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  <c r="AA827" s="11"/>
      <c r="AB827" s="11"/>
    </row>
    <row r="828" spans="1:28">
      <c r="A828" s="35"/>
      <c r="B828" s="35"/>
      <c r="C828" s="36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  <c r="AA828" s="11"/>
      <c r="AB828" s="11"/>
    </row>
    <row r="829" spans="1:28">
      <c r="A829" s="35"/>
      <c r="B829" s="35"/>
      <c r="C829" s="36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  <c r="AA829" s="11"/>
      <c r="AB829" s="11"/>
    </row>
    <row r="830" spans="1:28">
      <c r="A830" s="35"/>
      <c r="B830" s="35"/>
      <c r="C830" s="36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  <c r="AA830" s="11"/>
      <c r="AB830" s="11"/>
    </row>
    <row r="831" spans="1:28">
      <c r="A831" s="35"/>
      <c r="B831" s="35"/>
      <c r="C831" s="36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  <c r="AA831" s="11"/>
      <c r="AB831" s="11"/>
    </row>
    <row r="832" spans="1:28">
      <c r="A832" s="35"/>
      <c r="B832" s="35"/>
      <c r="C832" s="36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  <c r="AA832" s="11"/>
      <c r="AB832" s="11"/>
    </row>
    <row r="833" spans="1:28">
      <c r="A833" s="35"/>
      <c r="B833" s="35"/>
      <c r="C833" s="36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  <c r="AA833" s="11"/>
      <c r="AB833" s="11"/>
    </row>
    <row r="834" spans="1:28">
      <c r="A834" s="35"/>
      <c r="B834" s="35"/>
      <c r="C834" s="36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  <c r="AA834" s="11"/>
      <c r="AB834" s="11"/>
    </row>
    <row r="835" spans="1:28">
      <c r="A835" s="35"/>
      <c r="B835" s="35"/>
      <c r="C835" s="36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  <c r="AA835" s="11"/>
      <c r="AB835" s="11"/>
    </row>
    <row r="836" spans="1:28">
      <c r="A836" s="35"/>
      <c r="B836" s="35"/>
      <c r="C836" s="36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  <c r="AA836" s="11"/>
      <c r="AB836" s="11"/>
    </row>
    <row r="837" spans="1:28">
      <c r="A837" s="35"/>
      <c r="B837" s="35"/>
      <c r="C837" s="36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  <c r="AA837" s="11"/>
      <c r="AB837" s="11"/>
    </row>
    <row r="838" spans="1:28">
      <c r="A838" s="35"/>
      <c r="B838" s="35"/>
      <c r="C838" s="36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  <c r="AA838" s="11"/>
      <c r="AB838" s="11"/>
    </row>
    <row r="839" spans="1:28">
      <c r="A839" s="35"/>
      <c r="B839" s="35"/>
      <c r="C839" s="36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  <c r="AA839" s="11"/>
      <c r="AB839" s="11"/>
    </row>
    <row r="840" spans="1:28">
      <c r="A840" s="35"/>
      <c r="B840" s="35"/>
      <c r="C840" s="36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  <c r="AA840" s="11"/>
      <c r="AB840" s="11"/>
    </row>
    <row r="841" spans="1:28">
      <c r="A841" s="35"/>
      <c r="B841" s="35"/>
      <c r="C841" s="36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  <c r="AA841" s="11"/>
      <c r="AB841" s="11"/>
    </row>
    <row r="842" spans="1:28">
      <c r="A842" s="35"/>
      <c r="B842" s="35"/>
      <c r="C842" s="36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  <c r="AA842" s="11"/>
      <c r="AB842" s="11"/>
    </row>
    <row r="843" spans="1:28">
      <c r="A843" s="35"/>
      <c r="B843" s="35"/>
      <c r="C843" s="36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  <c r="AA843" s="11"/>
      <c r="AB843" s="11"/>
    </row>
    <row r="844" spans="1:28">
      <c r="A844" s="35"/>
      <c r="B844" s="35"/>
      <c r="C844" s="36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  <c r="AA844" s="11"/>
      <c r="AB844" s="11"/>
    </row>
    <row r="845" spans="1:28">
      <c r="A845" s="35"/>
      <c r="B845" s="35"/>
      <c r="C845" s="36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  <c r="AA845" s="11"/>
      <c r="AB845" s="11"/>
    </row>
    <row r="846" spans="1:28">
      <c r="A846" s="35"/>
      <c r="B846" s="35"/>
      <c r="C846" s="36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  <c r="AA846" s="11"/>
      <c r="AB846" s="11"/>
    </row>
    <row r="847" spans="1:28">
      <c r="A847" s="35"/>
      <c r="B847" s="35"/>
      <c r="C847" s="36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  <c r="AA847" s="11"/>
      <c r="AB847" s="11"/>
    </row>
    <row r="848" spans="1:28">
      <c r="A848" s="35"/>
      <c r="B848" s="35"/>
      <c r="C848" s="36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  <c r="AA848" s="11"/>
      <c r="AB848" s="11"/>
    </row>
    <row r="849" spans="1:28">
      <c r="A849" s="35"/>
      <c r="B849" s="35"/>
      <c r="C849" s="36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  <c r="AA849" s="11"/>
      <c r="AB849" s="11"/>
    </row>
    <row r="850" spans="1:28">
      <c r="A850" s="35"/>
      <c r="B850" s="35"/>
      <c r="C850" s="36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  <c r="AA850" s="11"/>
      <c r="AB850" s="11"/>
    </row>
    <row r="851" spans="1:28">
      <c r="A851" s="35"/>
      <c r="B851" s="35"/>
      <c r="C851" s="36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  <c r="AA851" s="11"/>
      <c r="AB851" s="11"/>
    </row>
    <row r="852" spans="1:28">
      <c r="A852" s="35"/>
      <c r="B852" s="35"/>
      <c r="C852" s="36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  <c r="AA852" s="11"/>
      <c r="AB852" s="11"/>
    </row>
    <row r="853" spans="1:28">
      <c r="A853" s="35"/>
      <c r="B853" s="35"/>
      <c r="C853" s="36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  <c r="AA853" s="11"/>
      <c r="AB853" s="11"/>
    </row>
    <row r="854" spans="1:28">
      <c r="A854" s="35"/>
      <c r="B854" s="35"/>
      <c r="C854" s="36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  <c r="AA854" s="11"/>
      <c r="AB854" s="11"/>
    </row>
    <row r="855" spans="1:28">
      <c r="A855" s="35"/>
      <c r="B855" s="35"/>
      <c r="C855" s="36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  <c r="AA855" s="11"/>
      <c r="AB855" s="11"/>
    </row>
    <row r="856" spans="1:28">
      <c r="A856" s="35"/>
      <c r="B856" s="35"/>
      <c r="C856" s="36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  <c r="AA856" s="11"/>
      <c r="AB856" s="11"/>
    </row>
    <row r="857" spans="1:28">
      <c r="A857" s="35"/>
      <c r="B857" s="35"/>
      <c r="C857" s="36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  <c r="AA857" s="11"/>
      <c r="AB857" s="11"/>
    </row>
    <row r="858" spans="1:28">
      <c r="A858" s="35"/>
      <c r="B858" s="35"/>
      <c r="C858" s="36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  <c r="AA858" s="11"/>
      <c r="AB858" s="11"/>
    </row>
    <row r="859" spans="1:28">
      <c r="A859" s="35"/>
      <c r="B859" s="35"/>
      <c r="C859" s="36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  <c r="AA859" s="11"/>
      <c r="AB859" s="11"/>
    </row>
    <row r="860" spans="1:28">
      <c r="A860" s="35"/>
      <c r="B860" s="35"/>
      <c r="C860" s="36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  <c r="AA860" s="11"/>
      <c r="AB860" s="11"/>
    </row>
    <row r="861" spans="1:28">
      <c r="A861" s="35"/>
      <c r="B861" s="35"/>
      <c r="C861" s="36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  <c r="AA861" s="11"/>
      <c r="AB861" s="11"/>
    </row>
    <row r="862" spans="1:28">
      <c r="A862" s="35"/>
      <c r="B862" s="35"/>
      <c r="C862" s="36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  <c r="AA862" s="11"/>
      <c r="AB862" s="11"/>
    </row>
    <row r="863" spans="1:28">
      <c r="A863" s="35"/>
      <c r="B863" s="35"/>
      <c r="C863" s="36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  <c r="AA863" s="11"/>
      <c r="AB863" s="11"/>
    </row>
    <row r="864" spans="1:28">
      <c r="A864" s="35"/>
      <c r="B864" s="35"/>
      <c r="C864" s="36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  <c r="AA864" s="11"/>
      <c r="AB864" s="11"/>
    </row>
    <row r="865" spans="1:28">
      <c r="A865" s="35"/>
      <c r="B865" s="35"/>
      <c r="C865" s="36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  <c r="AA865" s="11"/>
      <c r="AB865" s="11"/>
    </row>
    <row r="866" spans="1:28">
      <c r="A866" s="35"/>
      <c r="B866" s="35"/>
      <c r="C866" s="36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  <c r="AA866" s="11"/>
      <c r="AB866" s="11"/>
    </row>
    <row r="867" spans="1:28">
      <c r="A867" s="35"/>
      <c r="B867" s="35"/>
      <c r="C867" s="36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  <c r="AA867" s="11"/>
      <c r="AB867" s="11"/>
    </row>
    <row r="868" spans="1:28">
      <c r="A868" s="35"/>
      <c r="B868" s="35"/>
      <c r="C868" s="36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  <c r="AA868" s="11"/>
      <c r="AB868" s="11"/>
    </row>
    <row r="869" spans="1:28">
      <c r="A869" s="35"/>
      <c r="B869" s="35"/>
      <c r="C869" s="36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  <c r="AA869" s="11"/>
      <c r="AB869" s="11"/>
    </row>
    <row r="870" spans="1:28">
      <c r="A870" s="35"/>
      <c r="B870" s="35"/>
      <c r="C870" s="36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  <c r="AA870" s="11"/>
      <c r="AB870" s="11"/>
    </row>
    <row r="871" spans="1:28">
      <c r="A871" s="35"/>
      <c r="B871" s="35"/>
      <c r="C871" s="36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  <c r="AA871" s="11"/>
      <c r="AB871" s="11"/>
    </row>
    <row r="872" spans="1:28">
      <c r="A872" s="35"/>
      <c r="B872" s="35"/>
      <c r="C872" s="36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  <c r="AA872" s="11"/>
      <c r="AB872" s="11"/>
    </row>
    <row r="873" spans="1:28">
      <c r="A873" s="35"/>
      <c r="B873" s="35"/>
      <c r="C873" s="36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  <c r="AA873" s="11"/>
      <c r="AB873" s="11"/>
    </row>
    <row r="874" spans="1:28">
      <c r="A874" s="35"/>
      <c r="B874" s="35"/>
      <c r="C874" s="36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  <c r="AA874" s="11"/>
      <c r="AB874" s="11"/>
    </row>
    <row r="875" spans="1:28">
      <c r="A875" s="35"/>
      <c r="B875" s="35"/>
      <c r="C875" s="36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  <c r="AA875" s="11"/>
      <c r="AB875" s="11"/>
    </row>
    <row r="876" spans="1:28">
      <c r="A876" s="35"/>
      <c r="B876" s="35"/>
      <c r="C876" s="36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  <c r="AA876" s="11"/>
      <c r="AB876" s="11"/>
    </row>
    <row r="877" spans="1:28">
      <c r="A877" s="35"/>
      <c r="B877" s="35"/>
      <c r="C877" s="36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  <c r="AA877" s="11"/>
      <c r="AB877" s="11"/>
    </row>
    <row r="878" spans="1:28">
      <c r="A878" s="35"/>
      <c r="B878" s="35"/>
      <c r="C878" s="36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  <c r="AA878" s="11"/>
      <c r="AB878" s="11"/>
    </row>
    <row r="879" spans="1:28">
      <c r="A879" s="35"/>
      <c r="B879" s="35"/>
      <c r="C879" s="36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  <c r="AA879" s="11"/>
      <c r="AB879" s="11"/>
    </row>
    <row r="880" spans="1:28">
      <c r="A880" s="35"/>
      <c r="B880" s="35"/>
      <c r="C880" s="36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  <c r="AA880" s="11"/>
      <c r="AB880" s="11"/>
    </row>
    <row r="881" spans="1:28">
      <c r="A881" s="35"/>
      <c r="B881" s="35"/>
      <c r="C881" s="36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  <c r="AA881" s="11"/>
      <c r="AB881" s="11"/>
    </row>
    <row r="882" spans="1:28">
      <c r="A882" s="35"/>
      <c r="B882" s="35"/>
      <c r="C882" s="36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  <c r="AA882" s="11"/>
      <c r="AB882" s="11"/>
    </row>
    <row r="883" spans="1:28">
      <c r="A883" s="35"/>
      <c r="B883" s="35"/>
      <c r="C883" s="36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  <c r="AA883" s="11"/>
      <c r="AB883" s="11"/>
    </row>
    <row r="884" spans="1:28">
      <c r="A884" s="35"/>
      <c r="B884" s="35"/>
      <c r="C884" s="36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  <c r="AA884" s="11"/>
      <c r="AB884" s="11"/>
    </row>
    <row r="885" spans="1:28">
      <c r="A885" s="35"/>
      <c r="B885" s="35"/>
      <c r="C885" s="36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  <c r="AA885" s="11"/>
      <c r="AB885" s="11"/>
    </row>
    <row r="886" spans="1:28">
      <c r="A886" s="35"/>
      <c r="B886" s="35"/>
      <c r="C886" s="36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  <c r="AA886" s="11"/>
      <c r="AB886" s="11"/>
    </row>
    <row r="887" spans="1:28">
      <c r="A887" s="35"/>
      <c r="B887" s="35"/>
      <c r="C887" s="36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  <c r="AA887" s="11"/>
      <c r="AB887" s="11"/>
    </row>
    <row r="888" spans="1:28">
      <c r="A888" s="35"/>
      <c r="B888" s="35"/>
      <c r="C888" s="36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  <c r="AA888" s="11"/>
      <c r="AB888" s="11"/>
    </row>
    <row r="889" spans="1:28">
      <c r="A889" s="35"/>
      <c r="B889" s="35"/>
      <c r="C889" s="36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  <c r="AA889" s="11"/>
      <c r="AB889" s="11"/>
    </row>
    <row r="890" spans="1:28">
      <c r="A890" s="35"/>
      <c r="B890" s="35"/>
      <c r="C890" s="36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  <c r="AA890" s="11"/>
      <c r="AB890" s="11"/>
    </row>
    <row r="891" spans="1:28">
      <c r="A891" s="35"/>
      <c r="B891" s="35"/>
      <c r="C891" s="36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  <c r="AA891" s="11"/>
      <c r="AB891" s="11"/>
    </row>
    <row r="892" spans="1:28">
      <c r="A892" s="35"/>
      <c r="B892" s="35"/>
      <c r="C892" s="36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  <c r="AA892" s="11"/>
      <c r="AB892" s="11"/>
    </row>
    <row r="893" spans="1:28">
      <c r="A893" s="35"/>
      <c r="B893" s="35"/>
      <c r="C893" s="36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  <c r="AA893" s="11"/>
      <c r="AB893" s="11"/>
    </row>
    <row r="894" spans="1:28">
      <c r="A894" s="35"/>
      <c r="B894" s="35"/>
      <c r="C894" s="36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  <c r="AA894" s="11"/>
      <c r="AB894" s="11"/>
    </row>
    <row r="895" spans="1:28">
      <c r="A895" s="35"/>
      <c r="B895" s="35"/>
      <c r="C895" s="36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  <c r="AA895" s="11"/>
      <c r="AB895" s="11"/>
    </row>
    <row r="896" spans="1:28">
      <c r="A896" s="35"/>
      <c r="B896" s="35"/>
      <c r="C896" s="36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  <c r="AA896" s="11"/>
      <c r="AB896" s="11"/>
    </row>
    <row r="897" spans="1:28">
      <c r="A897" s="35"/>
      <c r="B897" s="35"/>
      <c r="C897" s="36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  <c r="AA897" s="11"/>
      <c r="AB897" s="11"/>
    </row>
    <row r="898" spans="1:28">
      <c r="A898" s="35"/>
      <c r="B898" s="35"/>
      <c r="C898" s="36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  <c r="AA898" s="11"/>
      <c r="AB898" s="11"/>
    </row>
    <row r="899" spans="1:28">
      <c r="A899" s="35"/>
      <c r="B899" s="35"/>
      <c r="C899" s="36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  <c r="AA899" s="11"/>
      <c r="AB899" s="11"/>
    </row>
    <row r="900" spans="1:28">
      <c r="A900" s="35"/>
      <c r="B900" s="35"/>
      <c r="C900" s="36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  <c r="AA900" s="11"/>
      <c r="AB900" s="11"/>
    </row>
    <row r="901" spans="1:28">
      <c r="A901" s="35"/>
      <c r="B901" s="35"/>
      <c r="C901" s="36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  <c r="AA901" s="11"/>
      <c r="AB901" s="11"/>
    </row>
    <row r="902" spans="1:28">
      <c r="A902" s="35"/>
      <c r="B902" s="35"/>
      <c r="C902" s="36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  <c r="AA902" s="11"/>
      <c r="AB902" s="11"/>
    </row>
    <row r="903" spans="1:28">
      <c r="A903" s="35"/>
      <c r="B903" s="35"/>
      <c r="C903" s="36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  <c r="AA903" s="11"/>
      <c r="AB903" s="11"/>
    </row>
    <row r="904" spans="1:28">
      <c r="A904" s="35"/>
      <c r="B904" s="35"/>
      <c r="C904" s="36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  <c r="AA904" s="11"/>
      <c r="AB904" s="11"/>
    </row>
    <row r="905" spans="1:28">
      <c r="A905" s="35"/>
      <c r="B905" s="35"/>
      <c r="C905" s="36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  <c r="AA905" s="11"/>
      <c r="AB905" s="11"/>
    </row>
    <row r="906" spans="1:28">
      <c r="A906" s="35"/>
      <c r="B906" s="35"/>
      <c r="C906" s="36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  <c r="AA906" s="11"/>
      <c r="AB906" s="11"/>
    </row>
    <row r="907" spans="1:28">
      <c r="A907" s="35"/>
      <c r="B907" s="35"/>
      <c r="C907" s="36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  <c r="AA907" s="11"/>
      <c r="AB907" s="11"/>
    </row>
    <row r="908" spans="1:28">
      <c r="A908" s="35"/>
      <c r="B908" s="35"/>
      <c r="C908" s="36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  <c r="AA908" s="11"/>
      <c r="AB908" s="11"/>
    </row>
    <row r="909" spans="1:28">
      <c r="A909" s="35"/>
      <c r="B909" s="35"/>
      <c r="C909" s="36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  <c r="AA909" s="11"/>
      <c r="AB909" s="11"/>
    </row>
    <row r="910" spans="1:28">
      <c r="A910" s="35"/>
      <c r="B910" s="35"/>
      <c r="C910" s="36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  <c r="AA910" s="11"/>
      <c r="AB910" s="11"/>
    </row>
    <row r="911" spans="1:28">
      <c r="A911" s="35"/>
      <c r="B911" s="35"/>
      <c r="C911" s="36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  <c r="AA911" s="11"/>
      <c r="AB911" s="11"/>
    </row>
    <row r="912" spans="1:28">
      <c r="A912" s="35"/>
      <c r="B912" s="35"/>
      <c r="C912" s="36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  <c r="AA912" s="11"/>
      <c r="AB912" s="11"/>
    </row>
    <row r="913" spans="1:28">
      <c r="A913" s="35"/>
      <c r="B913" s="35"/>
      <c r="C913" s="36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  <c r="AA913" s="11"/>
      <c r="AB913" s="11"/>
    </row>
    <row r="914" spans="1:28">
      <c r="A914" s="35"/>
      <c r="B914" s="35"/>
      <c r="C914" s="36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  <c r="AA914" s="11"/>
      <c r="AB914" s="11"/>
    </row>
    <row r="915" spans="1:28">
      <c r="A915" s="35"/>
      <c r="B915" s="35"/>
      <c r="C915" s="36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  <c r="AA915" s="11"/>
      <c r="AB915" s="11"/>
    </row>
    <row r="916" spans="1:28">
      <c r="A916" s="35"/>
      <c r="B916" s="35"/>
      <c r="C916" s="36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  <c r="AA916" s="11"/>
      <c r="AB916" s="11"/>
    </row>
    <row r="917" spans="1:28">
      <c r="A917" s="35"/>
      <c r="B917" s="35"/>
      <c r="C917" s="36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  <c r="AA917" s="11"/>
      <c r="AB917" s="11"/>
    </row>
    <row r="918" spans="1:28">
      <c r="A918" s="35"/>
      <c r="B918" s="35"/>
      <c r="C918" s="36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  <c r="AA918" s="11"/>
      <c r="AB918" s="11"/>
    </row>
    <row r="919" spans="1:28">
      <c r="A919" s="35"/>
      <c r="B919" s="35"/>
      <c r="C919" s="36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  <c r="AA919" s="11"/>
      <c r="AB919" s="11"/>
    </row>
    <row r="920" spans="1:28">
      <c r="A920" s="35"/>
      <c r="B920" s="35"/>
      <c r="C920" s="36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  <c r="AA920" s="11"/>
      <c r="AB920" s="11"/>
    </row>
    <row r="921" spans="1:28">
      <c r="A921" s="35"/>
      <c r="B921" s="35"/>
      <c r="C921" s="36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  <c r="AA921" s="11"/>
      <c r="AB921" s="11"/>
    </row>
    <row r="922" spans="1:28">
      <c r="A922" s="35"/>
      <c r="B922" s="35"/>
      <c r="C922" s="36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  <c r="AA922" s="11"/>
      <c r="AB922" s="11"/>
    </row>
    <row r="923" spans="1:28">
      <c r="A923" s="35"/>
      <c r="B923" s="35"/>
      <c r="C923" s="36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  <c r="AA923" s="11"/>
      <c r="AB923" s="11"/>
    </row>
    <row r="924" spans="1:28">
      <c r="A924" s="35"/>
      <c r="B924" s="35"/>
      <c r="C924" s="36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  <c r="AA924" s="11"/>
      <c r="AB924" s="11"/>
    </row>
    <row r="925" spans="1:28">
      <c r="A925" s="35"/>
      <c r="B925" s="35"/>
      <c r="C925" s="36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  <c r="AA925" s="11"/>
      <c r="AB925" s="11"/>
    </row>
    <row r="926" spans="1:28">
      <c r="A926" s="35"/>
      <c r="B926" s="35"/>
      <c r="C926" s="36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  <c r="AA926" s="11"/>
      <c r="AB926" s="11"/>
    </row>
    <row r="927" spans="1:28">
      <c r="A927" s="35"/>
      <c r="B927" s="35"/>
      <c r="C927" s="36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  <c r="AA927" s="11"/>
      <c r="AB927" s="11"/>
    </row>
    <row r="928" spans="1:28">
      <c r="A928" s="35"/>
      <c r="B928" s="35"/>
      <c r="C928" s="36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  <c r="AA928" s="11"/>
      <c r="AB928" s="11"/>
    </row>
    <row r="929" spans="1:28">
      <c r="A929" s="35"/>
      <c r="B929" s="35"/>
      <c r="C929" s="36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  <c r="AA929" s="11"/>
      <c r="AB929" s="11"/>
    </row>
    <row r="930" spans="1:28">
      <c r="A930" s="35"/>
      <c r="B930" s="35"/>
      <c r="C930" s="36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  <c r="AA930" s="11"/>
      <c r="AB930" s="11"/>
    </row>
    <row r="931" spans="1:28">
      <c r="A931" s="35"/>
      <c r="B931" s="35"/>
      <c r="C931" s="36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  <c r="AA931" s="11"/>
      <c r="AB931" s="11"/>
    </row>
    <row r="932" spans="1:28">
      <c r="A932" s="35"/>
      <c r="B932" s="35"/>
      <c r="C932" s="36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  <c r="AA932" s="11"/>
      <c r="AB932" s="11"/>
    </row>
    <row r="933" spans="1:28">
      <c r="A933" s="35"/>
      <c r="B933" s="35"/>
      <c r="C933" s="36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  <c r="AA933" s="11"/>
      <c r="AB933" s="11"/>
    </row>
    <row r="934" spans="1:28">
      <c r="A934" s="35"/>
      <c r="B934" s="35"/>
      <c r="C934" s="36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  <c r="AA934" s="11"/>
      <c r="AB934" s="11"/>
    </row>
    <row r="935" spans="1:28">
      <c r="A935" s="35"/>
      <c r="B935" s="35"/>
      <c r="C935" s="36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  <c r="AA935" s="11"/>
      <c r="AB935" s="11"/>
    </row>
    <row r="936" spans="1:28">
      <c r="A936" s="35"/>
      <c r="B936" s="35"/>
      <c r="C936" s="36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  <c r="AA936" s="11"/>
      <c r="AB936" s="11"/>
    </row>
    <row r="937" spans="1:28">
      <c r="A937" s="35"/>
      <c r="B937" s="35"/>
      <c r="C937" s="36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  <c r="AA937" s="11"/>
      <c r="AB937" s="11"/>
    </row>
    <row r="938" spans="1:28">
      <c r="A938" s="35"/>
      <c r="B938" s="35"/>
      <c r="C938" s="36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  <c r="AA938" s="11"/>
      <c r="AB938" s="11"/>
    </row>
    <row r="939" spans="1:28">
      <c r="A939" s="35"/>
      <c r="B939" s="35"/>
      <c r="C939" s="36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  <c r="AA939" s="11"/>
      <c r="AB939" s="11"/>
    </row>
    <row r="940" spans="1:28">
      <c r="A940" s="35"/>
      <c r="B940" s="35"/>
      <c r="C940" s="36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  <c r="AA940" s="11"/>
      <c r="AB940" s="11"/>
    </row>
    <row r="941" spans="1:28">
      <c r="A941" s="35"/>
      <c r="B941" s="35"/>
      <c r="C941" s="36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  <c r="AA941" s="11"/>
      <c r="AB941" s="11"/>
    </row>
    <row r="942" spans="1:28">
      <c r="A942" s="35"/>
      <c r="B942" s="35"/>
      <c r="C942" s="36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  <c r="AA942" s="11"/>
      <c r="AB942" s="11"/>
    </row>
    <row r="943" spans="1:28">
      <c r="A943" s="35"/>
      <c r="B943" s="35"/>
      <c r="C943" s="36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  <c r="AA943" s="11"/>
      <c r="AB943" s="11"/>
    </row>
    <row r="944" spans="1:28">
      <c r="A944" s="35"/>
      <c r="B944" s="35"/>
      <c r="C944" s="36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  <c r="AA944" s="11"/>
      <c r="AB944" s="11"/>
    </row>
    <row r="945" spans="1:28">
      <c r="A945" s="35"/>
      <c r="B945" s="35"/>
      <c r="C945" s="36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  <c r="AA945" s="11"/>
      <c r="AB945" s="11"/>
    </row>
    <row r="946" spans="1:28">
      <c r="A946" s="35"/>
      <c r="B946" s="35"/>
      <c r="C946" s="36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  <c r="AA946" s="11"/>
      <c r="AB946" s="11"/>
    </row>
    <row r="947" spans="1:28">
      <c r="A947" s="35"/>
      <c r="B947" s="35"/>
      <c r="C947" s="36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  <c r="AA947" s="11"/>
      <c r="AB947" s="11"/>
    </row>
    <row r="948" spans="1:28">
      <c r="A948" s="35"/>
      <c r="B948" s="35"/>
      <c r="C948" s="36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  <c r="AA948" s="11"/>
      <c r="AB948" s="11"/>
    </row>
    <row r="949" spans="1:28">
      <c r="A949" s="35"/>
      <c r="B949" s="35"/>
      <c r="C949" s="36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  <c r="AA949" s="11"/>
      <c r="AB949" s="11"/>
    </row>
    <row r="950" spans="1:28">
      <c r="A950" s="35"/>
      <c r="B950" s="35"/>
      <c r="C950" s="36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  <c r="AA950" s="11"/>
      <c r="AB950" s="11"/>
    </row>
    <row r="951" spans="1:28">
      <c r="A951" s="35"/>
      <c r="B951" s="35"/>
      <c r="C951" s="36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  <c r="AA951" s="11"/>
      <c r="AB951" s="11"/>
    </row>
    <row r="952" spans="1:28">
      <c r="A952" s="35"/>
      <c r="B952" s="35"/>
      <c r="C952" s="36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  <c r="AA952" s="11"/>
      <c r="AB952" s="11"/>
    </row>
    <row r="953" spans="1:28">
      <c r="A953" s="35"/>
      <c r="B953" s="35"/>
      <c r="C953" s="36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  <c r="AA953" s="11"/>
      <c r="AB953" s="11"/>
    </row>
    <row r="954" spans="1:28">
      <c r="A954" s="35"/>
      <c r="B954" s="35"/>
      <c r="C954" s="36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  <c r="AA954" s="11"/>
      <c r="AB954" s="11"/>
    </row>
    <row r="955" spans="1:28">
      <c r="A955" s="35"/>
      <c r="B955" s="35"/>
      <c r="C955" s="36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  <c r="AA955" s="11"/>
      <c r="AB955" s="11"/>
    </row>
    <row r="956" spans="1:28">
      <c r="A956" s="35"/>
      <c r="B956" s="35"/>
      <c r="C956" s="36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  <c r="AA956" s="11"/>
      <c r="AB956" s="11"/>
    </row>
    <row r="957" spans="1:28">
      <c r="A957" s="35"/>
      <c r="B957" s="35"/>
      <c r="C957" s="36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  <c r="AA957" s="11"/>
      <c r="AB957" s="11"/>
    </row>
    <row r="958" spans="1:28">
      <c r="A958" s="35"/>
      <c r="B958" s="35"/>
      <c r="C958" s="36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  <c r="AA958" s="11"/>
      <c r="AB958" s="11"/>
    </row>
    <row r="959" spans="1:28">
      <c r="A959" s="35"/>
      <c r="B959" s="35"/>
      <c r="C959" s="36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  <c r="AA959" s="11"/>
      <c r="AB959" s="11"/>
    </row>
    <row r="960" spans="1:28">
      <c r="A960" s="35"/>
      <c r="B960" s="35"/>
      <c r="C960" s="36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  <c r="AA960" s="11"/>
      <c r="AB960" s="11"/>
    </row>
    <row r="961" spans="1:28">
      <c r="A961" s="35"/>
      <c r="B961" s="35"/>
      <c r="C961" s="36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  <c r="AA961" s="11"/>
      <c r="AB961" s="11"/>
    </row>
    <row r="962" spans="1:28">
      <c r="A962" s="35"/>
      <c r="B962" s="35"/>
      <c r="C962" s="36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  <c r="AA962" s="11"/>
      <c r="AB962" s="11"/>
    </row>
    <row r="963" spans="1:28">
      <c r="A963" s="35"/>
      <c r="B963" s="35"/>
      <c r="C963" s="36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  <c r="AA963" s="11"/>
      <c r="AB963" s="11"/>
    </row>
    <row r="964" spans="1:28">
      <c r="A964" s="35"/>
      <c r="B964" s="35"/>
      <c r="C964" s="36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  <c r="AA964" s="11"/>
      <c r="AB964" s="11"/>
    </row>
    <row r="965" spans="1:28">
      <c r="A965" s="35"/>
      <c r="B965" s="35"/>
      <c r="C965" s="36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  <c r="AA965" s="11"/>
      <c r="AB965" s="11"/>
    </row>
    <row r="966" spans="1:28">
      <c r="A966" s="35"/>
      <c r="B966" s="35"/>
      <c r="C966" s="36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  <c r="AA966" s="11"/>
      <c r="AB966" s="11"/>
    </row>
    <row r="967" spans="1:28">
      <c r="A967" s="35"/>
      <c r="B967" s="35"/>
      <c r="C967" s="36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  <c r="AA967" s="11"/>
      <c r="AB967" s="11"/>
    </row>
    <row r="968" spans="1:28">
      <c r="A968" s="35"/>
      <c r="B968" s="35"/>
      <c r="C968" s="36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  <c r="AA968" s="11"/>
      <c r="AB968" s="11"/>
    </row>
    <row r="969" spans="1:28">
      <c r="A969" s="35"/>
      <c r="B969" s="35"/>
      <c r="C969" s="36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  <c r="AA969" s="11"/>
      <c r="AB969" s="11"/>
    </row>
    <row r="970" spans="1:28">
      <c r="A970" s="35"/>
      <c r="B970" s="35"/>
      <c r="C970" s="36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  <c r="AA970" s="11"/>
      <c r="AB970" s="11"/>
    </row>
    <row r="971" spans="1:28">
      <c r="A971" s="35"/>
      <c r="B971" s="35"/>
      <c r="C971" s="36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  <c r="AA971" s="11"/>
      <c r="AB971" s="11"/>
    </row>
    <row r="972" spans="1:28">
      <c r="A972" s="35"/>
      <c r="B972" s="35"/>
      <c r="C972" s="36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  <c r="AA972" s="11"/>
      <c r="AB972" s="11"/>
    </row>
    <row r="973" spans="1:28">
      <c r="A973" s="35"/>
      <c r="B973" s="35"/>
      <c r="C973" s="36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  <c r="AA973" s="11"/>
      <c r="AB973" s="11"/>
    </row>
    <row r="974" spans="1:28">
      <c r="A974" s="35"/>
      <c r="B974" s="35"/>
      <c r="C974" s="36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  <c r="AA974" s="11"/>
      <c r="AB974" s="11"/>
    </row>
    <row r="975" spans="1:28">
      <c r="A975" s="35"/>
      <c r="B975" s="35"/>
      <c r="C975" s="36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  <c r="AA975" s="11"/>
      <c r="AB975" s="11"/>
    </row>
    <row r="976" spans="1:28">
      <c r="A976" s="35"/>
      <c r="B976" s="35"/>
      <c r="C976" s="36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  <c r="AA976" s="11"/>
      <c r="AB976" s="11"/>
    </row>
    <row r="977" spans="1:28">
      <c r="A977" s="35"/>
      <c r="B977" s="35"/>
      <c r="C977" s="36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  <c r="AA977" s="11"/>
      <c r="AB977" s="11"/>
    </row>
    <row r="978" spans="1:28">
      <c r="A978" s="35"/>
      <c r="B978" s="35"/>
      <c r="C978" s="36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  <c r="AA978" s="11"/>
      <c r="AB978" s="11"/>
    </row>
    <row r="979" spans="1:28">
      <c r="A979" s="35"/>
      <c r="B979" s="35"/>
      <c r="C979" s="36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  <c r="AA979" s="11"/>
      <c r="AB979" s="11"/>
    </row>
    <row r="980" spans="1:28">
      <c r="A980" s="35"/>
      <c r="B980" s="35"/>
      <c r="C980" s="36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  <c r="AA980" s="11"/>
      <c r="AB980" s="11"/>
    </row>
    <row r="981" spans="1:28">
      <c r="A981" s="35"/>
      <c r="B981" s="35"/>
      <c r="C981" s="36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  <c r="AA981" s="11"/>
      <c r="AB981" s="11"/>
    </row>
    <row r="982" spans="1:28">
      <c r="A982" s="35"/>
      <c r="B982" s="35"/>
      <c r="C982" s="36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  <c r="AA982" s="11"/>
      <c r="AB982" s="11"/>
    </row>
    <row r="983" spans="1:28">
      <c r="A983" s="35"/>
      <c r="B983" s="35"/>
      <c r="C983" s="36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  <c r="AA983" s="11"/>
      <c r="AB983" s="11"/>
    </row>
    <row r="984" spans="1:28">
      <c r="A984" s="35"/>
      <c r="B984" s="35"/>
      <c r="C984" s="36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  <c r="AA984" s="11"/>
      <c r="AB984" s="11"/>
    </row>
    <row r="985" spans="1:28">
      <c r="A985" s="35"/>
      <c r="B985" s="35"/>
      <c r="C985" s="36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  <c r="AA985" s="11"/>
      <c r="AB985" s="11"/>
    </row>
    <row r="986" spans="1:28">
      <c r="A986" s="35"/>
      <c r="B986" s="35"/>
      <c r="C986" s="36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  <c r="AA986" s="11"/>
      <c r="AB986" s="11"/>
    </row>
    <row r="987" spans="1:28">
      <c r="A987" s="35"/>
      <c r="B987" s="35"/>
      <c r="C987" s="36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  <c r="AA987" s="11"/>
      <c r="AB987" s="11"/>
    </row>
    <row r="988" spans="1:28">
      <c r="A988" s="35"/>
      <c r="B988" s="35"/>
      <c r="C988" s="36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  <c r="AA988" s="11"/>
      <c r="AB988" s="11"/>
    </row>
    <row r="989" spans="1:28">
      <c r="A989" s="35"/>
      <c r="B989" s="35"/>
      <c r="C989" s="36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  <c r="AA989" s="11"/>
      <c r="AB989" s="11"/>
    </row>
    <row r="990" spans="1:28">
      <c r="A990" s="35"/>
      <c r="B990" s="35"/>
      <c r="C990" s="36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  <c r="AA990" s="11"/>
      <c r="AB990" s="11"/>
    </row>
    <row r="991" spans="1:28">
      <c r="A991" s="35"/>
      <c r="B991" s="35"/>
      <c r="C991" s="36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  <c r="AA991" s="11"/>
      <c r="AB991" s="11"/>
    </row>
    <row r="992" spans="1:28">
      <c r="A992" s="35"/>
      <c r="B992" s="35"/>
      <c r="C992" s="36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  <c r="AA992" s="11"/>
      <c r="AB992" s="11"/>
    </row>
    <row r="993" spans="1:28">
      <c r="A993" s="35"/>
      <c r="B993" s="35"/>
      <c r="C993" s="36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  <c r="AA993" s="11"/>
      <c r="AB993" s="11"/>
    </row>
    <row r="994" spans="1:28">
      <c r="A994" s="35"/>
      <c r="B994" s="35"/>
      <c r="C994" s="36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  <c r="AA994" s="11"/>
      <c r="AB994" s="11"/>
    </row>
    <row r="995" spans="1:28">
      <c r="A995" s="35"/>
      <c r="B995" s="35"/>
      <c r="C995" s="36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  <c r="AA995" s="11"/>
      <c r="AB995" s="11"/>
    </row>
    <row r="996" spans="1:28">
      <c r="A996" s="35"/>
      <c r="B996" s="35"/>
      <c r="C996" s="36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  <c r="AA996" s="11"/>
      <c r="AB996" s="11"/>
    </row>
    <row r="997" spans="1:28">
      <c r="A997" s="35"/>
      <c r="B997" s="35"/>
      <c r="C997" s="36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  <c r="AA997" s="11"/>
      <c r="AB997" s="11"/>
    </row>
    <row r="998" spans="1:28">
      <c r="A998" s="35"/>
      <c r="B998" s="35"/>
      <c r="C998" s="36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  <c r="AA998" s="11"/>
      <c r="AB998" s="11"/>
    </row>
    <row r="999" spans="1:28">
      <c r="A999" s="35"/>
      <c r="B999" s="35"/>
      <c r="C999" s="36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  <c r="AA999" s="11"/>
      <c r="AB999" s="11"/>
    </row>
    <row r="1000" spans="1:28">
      <c r="A1000" s="35"/>
      <c r="B1000" s="35"/>
      <c r="C1000" s="36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  <c r="AA1000" s="11"/>
      <c r="AB1000" s="11"/>
    </row>
    <row r="1001" spans="1:28">
      <c r="A1001" s="35"/>
      <c r="B1001" s="35"/>
      <c r="C1001" s="36"/>
      <c r="F1001" s="11"/>
      <c r="G1001" s="11"/>
      <c r="H1001" s="11"/>
      <c r="I1001" s="11"/>
      <c r="J1001" s="11"/>
      <c r="K1001" s="11"/>
      <c r="L1001" s="11"/>
      <c r="M1001" s="11"/>
      <c r="N1001" s="11"/>
      <c r="O1001" s="11"/>
      <c r="P1001" s="11"/>
      <c r="Q1001" s="11"/>
      <c r="R1001" s="11"/>
      <c r="S1001" s="11"/>
      <c r="T1001" s="11"/>
      <c r="U1001" s="11"/>
      <c r="V1001" s="11"/>
      <c r="W1001" s="11"/>
      <c r="X1001" s="11"/>
      <c r="Y1001" s="11"/>
      <c r="Z1001" s="11"/>
      <c r="AA1001" s="11"/>
      <c r="AB1001" s="11"/>
    </row>
    <row r="1002" spans="1:28">
      <c r="A1002" s="35"/>
      <c r="B1002" s="35"/>
      <c r="C1002" s="36"/>
      <c r="F1002" s="11"/>
      <c r="G1002" s="11"/>
      <c r="H1002" s="11"/>
      <c r="I1002" s="11"/>
      <c r="J1002" s="11"/>
      <c r="K1002" s="11"/>
      <c r="L1002" s="11"/>
      <c r="M1002" s="11"/>
      <c r="N1002" s="11"/>
      <c r="O1002" s="11"/>
      <c r="P1002" s="11"/>
      <c r="Q1002" s="11"/>
      <c r="R1002" s="11"/>
      <c r="S1002" s="11"/>
      <c r="T1002" s="11"/>
      <c r="U1002" s="11"/>
      <c r="V1002" s="11"/>
      <c r="W1002" s="11"/>
      <c r="X1002" s="11"/>
      <c r="Y1002" s="11"/>
      <c r="Z1002" s="11"/>
      <c r="AA1002" s="11"/>
      <c r="AB1002" s="11"/>
    </row>
    <row r="1003" spans="1:28">
      <c r="A1003" s="35"/>
      <c r="B1003" s="35"/>
      <c r="C1003" s="36"/>
      <c r="F1003" s="11"/>
      <c r="G1003" s="11"/>
      <c r="H1003" s="11"/>
      <c r="I1003" s="11"/>
      <c r="J1003" s="11"/>
      <c r="K1003" s="11"/>
      <c r="L1003" s="11"/>
      <c r="M1003" s="11"/>
      <c r="N1003" s="11"/>
      <c r="O1003" s="11"/>
      <c r="P1003" s="11"/>
      <c r="Q1003" s="11"/>
      <c r="R1003" s="11"/>
      <c r="S1003" s="11"/>
      <c r="T1003" s="11"/>
      <c r="U1003" s="11"/>
      <c r="V1003" s="11"/>
      <c r="W1003" s="11"/>
      <c r="X1003" s="11"/>
      <c r="Y1003" s="11"/>
      <c r="Z1003" s="11"/>
      <c r="AA1003" s="11"/>
      <c r="AB1003" s="11"/>
    </row>
    <row r="1004" spans="1:28">
      <c r="A1004" s="35"/>
      <c r="B1004" s="35"/>
      <c r="C1004" s="36"/>
      <c r="F1004" s="11"/>
      <c r="G1004" s="11"/>
      <c r="H1004" s="11"/>
      <c r="I1004" s="11"/>
      <c r="J1004" s="11"/>
      <c r="K1004" s="11"/>
      <c r="L1004" s="11"/>
      <c r="M1004" s="11"/>
      <c r="N1004" s="11"/>
      <c r="O1004" s="11"/>
      <c r="P1004" s="11"/>
      <c r="Q1004" s="11"/>
      <c r="R1004" s="11"/>
      <c r="S1004" s="11"/>
      <c r="T1004" s="11"/>
      <c r="U1004" s="11"/>
      <c r="V1004" s="11"/>
      <c r="W1004" s="11"/>
      <c r="X1004" s="11"/>
      <c r="Y1004" s="11"/>
      <c r="Z1004" s="11"/>
      <c r="AA1004" s="11"/>
      <c r="AB1004" s="11"/>
    </row>
    <row r="1005" spans="1:28">
      <c r="A1005" s="35"/>
      <c r="B1005" s="35"/>
      <c r="C1005" s="36"/>
      <c r="F1005" s="11"/>
      <c r="G1005" s="11"/>
      <c r="H1005" s="11"/>
      <c r="I1005" s="11"/>
      <c r="J1005" s="11"/>
      <c r="K1005" s="11"/>
      <c r="L1005" s="11"/>
      <c r="M1005" s="11"/>
      <c r="N1005" s="11"/>
      <c r="O1005" s="11"/>
      <c r="P1005" s="11"/>
      <c r="Q1005" s="11"/>
      <c r="R1005" s="11"/>
      <c r="S1005" s="11"/>
      <c r="T1005" s="11"/>
      <c r="U1005" s="11"/>
      <c r="V1005" s="11"/>
      <c r="W1005" s="11"/>
      <c r="X1005" s="11"/>
      <c r="Y1005" s="11"/>
      <c r="Z1005" s="11"/>
      <c r="AA1005" s="11"/>
      <c r="AB1005" s="11"/>
    </row>
    <row r="1006" spans="1:28">
      <c r="A1006" s="35"/>
      <c r="B1006" s="35"/>
      <c r="C1006" s="36"/>
      <c r="F1006" s="11"/>
      <c r="G1006" s="11"/>
      <c r="H1006" s="11"/>
      <c r="I1006" s="11"/>
      <c r="J1006" s="11"/>
      <c r="K1006" s="11"/>
      <c r="L1006" s="11"/>
      <c r="M1006" s="11"/>
      <c r="N1006" s="11"/>
      <c r="O1006" s="11"/>
      <c r="P1006" s="11"/>
      <c r="Q1006" s="11"/>
      <c r="R1006" s="11"/>
      <c r="S1006" s="11"/>
      <c r="T1006" s="11"/>
      <c r="U1006" s="11"/>
      <c r="V1006" s="11"/>
      <c r="W1006" s="11"/>
      <c r="X1006" s="11"/>
      <c r="Y1006" s="11"/>
      <c r="Z1006" s="11"/>
      <c r="AA1006" s="11"/>
      <c r="AB1006" s="11"/>
    </row>
    <row r="1007" spans="1:28">
      <c r="A1007" s="35"/>
      <c r="B1007" s="35"/>
      <c r="C1007" s="36"/>
      <c r="F1007" s="11"/>
      <c r="G1007" s="11"/>
      <c r="H1007" s="11"/>
      <c r="I1007" s="11"/>
      <c r="J1007" s="11"/>
      <c r="K1007" s="11"/>
      <c r="L1007" s="11"/>
      <c r="M1007" s="11"/>
      <c r="N1007" s="11"/>
      <c r="O1007" s="11"/>
      <c r="P1007" s="11"/>
      <c r="Q1007" s="11"/>
      <c r="R1007" s="11"/>
      <c r="S1007" s="11"/>
      <c r="T1007" s="11"/>
      <c r="U1007" s="11"/>
      <c r="V1007" s="11"/>
      <c r="W1007" s="11"/>
      <c r="X1007" s="11"/>
      <c r="Y1007" s="11"/>
      <c r="Z1007" s="11"/>
      <c r="AA1007" s="11"/>
      <c r="AB1007" s="11"/>
    </row>
    <row r="1008" spans="1:28">
      <c r="A1008" s="35"/>
      <c r="B1008" s="35"/>
      <c r="C1008" s="36"/>
      <c r="F1008" s="11"/>
      <c r="G1008" s="11"/>
      <c r="H1008" s="11"/>
      <c r="I1008" s="11"/>
      <c r="J1008" s="11"/>
      <c r="K1008" s="11"/>
      <c r="L1008" s="11"/>
      <c r="M1008" s="11"/>
      <c r="N1008" s="11"/>
      <c r="O1008" s="11"/>
      <c r="P1008" s="11"/>
      <c r="Q1008" s="11"/>
      <c r="R1008" s="11"/>
      <c r="S1008" s="11"/>
      <c r="T1008" s="11"/>
      <c r="U1008" s="11"/>
      <c r="V1008" s="11"/>
      <c r="W1008" s="11"/>
      <c r="X1008" s="11"/>
      <c r="Y1008" s="11"/>
      <c r="Z1008" s="11"/>
      <c r="AA1008" s="11"/>
      <c r="AB1008" s="11"/>
    </row>
    <row r="1009" spans="1:28">
      <c r="A1009" s="35"/>
      <c r="B1009" s="35"/>
      <c r="C1009" s="36"/>
      <c r="F1009" s="11"/>
      <c r="G1009" s="11"/>
      <c r="H1009" s="11"/>
      <c r="I1009" s="11"/>
      <c r="J1009" s="11"/>
      <c r="K1009" s="11"/>
      <c r="L1009" s="11"/>
      <c r="M1009" s="11"/>
      <c r="N1009" s="11"/>
      <c r="O1009" s="11"/>
      <c r="P1009" s="11"/>
      <c r="Q1009" s="11"/>
      <c r="R1009" s="11"/>
      <c r="S1009" s="11"/>
      <c r="T1009" s="11"/>
      <c r="U1009" s="11"/>
      <c r="V1009" s="11"/>
      <c r="W1009" s="11"/>
      <c r="X1009" s="11"/>
      <c r="Y1009" s="11"/>
      <c r="Z1009" s="11"/>
      <c r="AA1009" s="11"/>
      <c r="AB1009" s="11"/>
    </row>
    <row r="1010" spans="1:28">
      <c r="A1010" s="35"/>
      <c r="B1010" s="35"/>
      <c r="C1010" s="36"/>
      <c r="F1010" s="11"/>
      <c r="G1010" s="11"/>
      <c r="H1010" s="11"/>
      <c r="I1010" s="11"/>
      <c r="J1010" s="11"/>
      <c r="K1010" s="11"/>
      <c r="L1010" s="11"/>
      <c r="M1010" s="11"/>
      <c r="N1010" s="11"/>
      <c r="O1010" s="11"/>
      <c r="P1010" s="11"/>
      <c r="Q1010" s="11"/>
      <c r="R1010" s="11"/>
      <c r="S1010" s="11"/>
      <c r="T1010" s="11"/>
      <c r="U1010" s="11"/>
      <c r="V1010" s="11"/>
      <c r="W1010" s="11"/>
      <c r="X1010" s="11"/>
      <c r="Y1010" s="11"/>
      <c r="Z1010" s="11"/>
      <c r="AA1010" s="11"/>
      <c r="AB1010" s="11"/>
    </row>
    <row r="1011" spans="1:28">
      <c r="A1011" s="35"/>
      <c r="B1011" s="35"/>
      <c r="C1011" s="36"/>
      <c r="F1011" s="11"/>
      <c r="G1011" s="11"/>
      <c r="H1011" s="11"/>
      <c r="I1011" s="11"/>
      <c r="J1011" s="11"/>
      <c r="K1011" s="11"/>
      <c r="L1011" s="11"/>
      <c r="M1011" s="11"/>
      <c r="N1011" s="11"/>
      <c r="O1011" s="11"/>
      <c r="P1011" s="11"/>
      <c r="Q1011" s="11"/>
      <c r="R1011" s="11"/>
      <c r="S1011" s="11"/>
      <c r="T1011" s="11"/>
      <c r="U1011" s="11"/>
      <c r="V1011" s="11"/>
      <c r="W1011" s="11"/>
      <c r="X1011" s="11"/>
      <c r="Y1011" s="11"/>
      <c r="Z1011" s="11"/>
      <c r="AA1011" s="11"/>
      <c r="AB1011" s="11"/>
    </row>
    <row r="1012" spans="1:28">
      <c r="A1012" s="35"/>
      <c r="B1012" s="35"/>
      <c r="C1012" s="36"/>
      <c r="F1012" s="11"/>
      <c r="G1012" s="11"/>
      <c r="H1012" s="11"/>
      <c r="I1012" s="11"/>
      <c r="J1012" s="11"/>
      <c r="K1012" s="11"/>
      <c r="L1012" s="11"/>
      <c r="M1012" s="11"/>
      <c r="N1012" s="11"/>
      <c r="O1012" s="11"/>
      <c r="P1012" s="11"/>
      <c r="Q1012" s="11"/>
      <c r="R1012" s="11"/>
      <c r="S1012" s="11"/>
      <c r="T1012" s="11"/>
      <c r="U1012" s="11"/>
      <c r="V1012" s="11"/>
      <c r="W1012" s="11"/>
      <c r="X1012" s="11"/>
      <c r="Y1012" s="11"/>
      <c r="Z1012" s="11"/>
      <c r="AA1012" s="11"/>
      <c r="AB1012" s="11"/>
    </row>
    <row r="1013" spans="1:28">
      <c r="A1013" s="35"/>
      <c r="B1013" s="35"/>
      <c r="C1013" s="36"/>
      <c r="F1013" s="11"/>
      <c r="G1013" s="11"/>
      <c r="H1013" s="11"/>
      <c r="I1013" s="11"/>
      <c r="J1013" s="11"/>
      <c r="K1013" s="11"/>
      <c r="L1013" s="11"/>
      <c r="M1013" s="11"/>
      <c r="N1013" s="11"/>
      <c r="O1013" s="11"/>
      <c r="P1013" s="11"/>
      <c r="Q1013" s="11"/>
      <c r="R1013" s="11"/>
      <c r="S1013" s="11"/>
      <c r="T1013" s="11"/>
      <c r="U1013" s="11"/>
      <c r="V1013" s="11"/>
      <c r="W1013" s="11"/>
      <c r="X1013" s="11"/>
      <c r="Y1013" s="11"/>
      <c r="Z1013" s="11"/>
      <c r="AA1013" s="11"/>
      <c r="AB1013" s="11"/>
    </row>
    <row r="1014" spans="1:28">
      <c r="A1014" s="35"/>
      <c r="B1014" s="35"/>
      <c r="C1014" s="36"/>
      <c r="F1014" s="11"/>
      <c r="G1014" s="11"/>
      <c r="H1014" s="11"/>
      <c r="I1014" s="11"/>
      <c r="J1014" s="11"/>
      <c r="K1014" s="11"/>
      <c r="L1014" s="11"/>
      <c r="M1014" s="11"/>
      <c r="N1014" s="11"/>
      <c r="O1014" s="11"/>
      <c r="P1014" s="11"/>
      <c r="Q1014" s="11"/>
      <c r="R1014" s="11"/>
      <c r="S1014" s="11"/>
      <c r="T1014" s="11"/>
      <c r="U1014" s="11"/>
      <c r="V1014" s="11"/>
      <c r="W1014" s="11"/>
      <c r="X1014" s="11"/>
      <c r="Y1014" s="11"/>
      <c r="Z1014" s="11"/>
      <c r="AA1014" s="11"/>
      <c r="AB1014" s="11"/>
    </row>
    <row r="1015" spans="1:28">
      <c r="A1015" s="35"/>
      <c r="B1015" s="35"/>
      <c r="C1015" s="36"/>
      <c r="F1015" s="11"/>
      <c r="G1015" s="11"/>
      <c r="H1015" s="11"/>
      <c r="I1015" s="11"/>
      <c r="J1015" s="11"/>
      <c r="K1015" s="11"/>
      <c r="L1015" s="11"/>
      <c r="M1015" s="11"/>
      <c r="N1015" s="11"/>
      <c r="O1015" s="11"/>
      <c r="P1015" s="11"/>
      <c r="Q1015" s="11"/>
      <c r="R1015" s="11"/>
      <c r="S1015" s="11"/>
      <c r="T1015" s="11"/>
      <c r="U1015" s="11"/>
      <c r="V1015" s="11"/>
      <c r="W1015" s="11"/>
      <c r="X1015" s="11"/>
      <c r="Y1015" s="11"/>
      <c r="Z1015" s="11"/>
      <c r="AA1015" s="11"/>
      <c r="AB1015" s="11"/>
    </row>
    <row r="1016" spans="1:28">
      <c r="A1016" s="35"/>
      <c r="B1016" s="35"/>
      <c r="C1016" s="36"/>
      <c r="F1016" s="11"/>
      <c r="G1016" s="11"/>
      <c r="H1016" s="11"/>
      <c r="I1016" s="11"/>
      <c r="J1016" s="11"/>
      <c r="K1016" s="11"/>
      <c r="L1016" s="11"/>
      <c r="M1016" s="11"/>
      <c r="N1016" s="11"/>
      <c r="O1016" s="11"/>
      <c r="P1016" s="11"/>
      <c r="Q1016" s="11"/>
      <c r="R1016" s="11"/>
      <c r="S1016" s="11"/>
      <c r="T1016" s="11"/>
      <c r="U1016" s="11"/>
      <c r="V1016" s="11"/>
      <c r="W1016" s="11"/>
      <c r="X1016" s="11"/>
      <c r="Y1016" s="11"/>
      <c r="Z1016" s="11"/>
      <c r="AA1016" s="11"/>
      <c r="AB1016" s="11"/>
    </row>
    <row r="1017" spans="1:28">
      <c r="A1017" s="35"/>
      <c r="B1017" s="35"/>
      <c r="C1017" s="36"/>
      <c r="F1017" s="11"/>
      <c r="G1017" s="11"/>
      <c r="H1017" s="11"/>
      <c r="I1017" s="11"/>
      <c r="J1017" s="11"/>
      <c r="K1017" s="11"/>
      <c r="L1017" s="11"/>
      <c r="M1017" s="11"/>
      <c r="N1017" s="11"/>
      <c r="O1017" s="11"/>
      <c r="P1017" s="11"/>
      <c r="Q1017" s="11"/>
      <c r="R1017" s="11"/>
      <c r="S1017" s="11"/>
      <c r="T1017" s="11"/>
      <c r="U1017" s="11"/>
      <c r="V1017" s="11"/>
      <c r="W1017" s="11"/>
      <c r="X1017" s="11"/>
      <c r="Y1017" s="11"/>
      <c r="Z1017" s="11"/>
      <c r="AA1017" s="11"/>
      <c r="AB1017" s="11"/>
    </row>
    <row r="1018" spans="1:28">
      <c r="A1018" s="35"/>
      <c r="B1018" s="35"/>
      <c r="C1018" s="36"/>
      <c r="F1018" s="11"/>
      <c r="G1018" s="11"/>
      <c r="H1018" s="11"/>
      <c r="I1018" s="11"/>
      <c r="J1018" s="11"/>
      <c r="K1018" s="11"/>
      <c r="L1018" s="11"/>
      <c r="M1018" s="11"/>
      <c r="N1018" s="11"/>
      <c r="O1018" s="11"/>
      <c r="P1018" s="11"/>
      <c r="Q1018" s="11"/>
      <c r="R1018" s="11"/>
      <c r="S1018" s="11"/>
      <c r="T1018" s="11"/>
      <c r="U1018" s="11"/>
      <c r="V1018" s="11"/>
      <c r="W1018" s="11"/>
      <c r="X1018" s="11"/>
      <c r="Y1018" s="11"/>
      <c r="Z1018" s="11"/>
      <c r="AA1018" s="11"/>
      <c r="AB1018" s="11"/>
    </row>
    <row r="1019" spans="1:28">
      <c r="A1019" s="35"/>
      <c r="B1019" s="35"/>
      <c r="C1019" s="36"/>
      <c r="F1019" s="11"/>
      <c r="G1019" s="11"/>
      <c r="H1019" s="11"/>
      <c r="I1019" s="11"/>
      <c r="J1019" s="11"/>
      <c r="K1019" s="11"/>
      <c r="L1019" s="11"/>
      <c r="M1019" s="11"/>
      <c r="N1019" s="11"/>
      <c r="O1019" s="11"/>
      <c r="P1019" s="11"/>
      <c r="Q1019" s="11"/>
      <c r="R1019" s="11"/>
      <c r="S1019" s="11"/>
      <c r="T1019" s="11"/>
      <c r="U1019" s="11"/>
      <c r="V1019" s="11"/>
      <c r="W1019" s="11"/>
      <c r="X1019" s="11"/>
      <c r="Y1019" s="11"/>
      <c r="Z1019" s="11"/>
      <c r="AA1019" s="11"/>
      <c r="AB1019" s="11"/>
    </row>
    <row r="1020" spans="1:28">
      <c r="A1020" s="35"/>
      <c r="B1020" s="35"/>
      <c r="C1020" s="36"/>
      <c r="F1020" s="11"/>
      <c r="G1020" s="11"/>
      <c r="H1020" s="11"/>
      <c r="I1020" s="11"/>
      <c r="J1020" s="11"/>
      <c r="K1020" s="11"/>
      <c r="L1020" s="11"/>
      <c r="M1020" s="11"/>
      <c r="N1020" s="11"/>
      <c r="O1020" s="11"/>
      <c r="P1020" s="11"/>
      <c r="Q1020" s="11"/>
      <c r="R1020" s="11"/>
      <c r="S1020" s="11"/>
      <c r="T1020" s="11"/>
      <c r="U1020" s="11"/>
      <c r="V1020" s="11"/>
      <c r="W1020" s="11"/>
      <c r="X1020" s="11"/>
      <c r="Y1020" s="11"/>
      <c r="Z1020" s="11"/>
      <c r="AA1020" s="11"/>
      <c r="AB1020" s="11"/>
    </row>
    <row r="1021" spans="1:28">
      <c r="A1021" s="35"/>
      <c r="B1021" s="35"/>
      <c r="C1021" s="36"/>
      <c r="F1021" s="11"/>
      <c r="G1021" s="11"/>
      <c r="H1021" s="11"/>
      <c r="I1021" s="11"/>
      <c r="J1021" s="11"/>
      <c r="K1021" s="11"/>
      <c r="L1021" s="11"/>
      <c r="M1021" s="11"/>
      <c r="N1021" s="11"/>
      <c r="O1021" s="11"/>
      <c r="P1021" s="11"/>
      <c r="Q1021" s="11"/>
      <c r="R1021" s="11"/>
      <c r="S1021" s="11"/>
      <c r="T1021" s="11"/>
      <c r="U1021" s="11"/>
      <c r="V1021" s="11"/>
      <c r="W1021" s="11"/>
      <c r="X1021" s="11"/>
      <c r="Y1021" s="11"/>
      <c r="Z1021" s="11"/>
      <c r="AA1021" s="11"/>
      <c r="AB1021" s="11"/>
    </row>
    <row r="1022" spans="1:28">
      <c r="A1022" s="35"/>
      <c r="B1022" s="35"/>
      <c r="C1022" s="36"/>
      <c r="F1022" s="11"/>
      <c r="G1022" s="11"/>
      <c r="H1022" s="11"/>
      <c r="I1022" s="11"/>
      <c r="J1022" s="11"/>
      <c r="K1022" s="11"/>
      <c r="L1022" s="11"/>
      <c r="M1022" s="11"/>
      <c r="N1022" s="11"/>
      <c r="O1022" s="11"/>
      <c r="P1022" s="11"/>
      <c r="Q1022" s="11"/>
      <c r="R1022" s="11"/>
      <c r="S1022" s="11"/>
      <c r="T1022" s="11"/>
      <c r="U1022" s="11"/>
      <c r="V1022" s="11"/>
      <c r="W1022" s="11"/>
      <c r="X1022" s="11"/>
      <c r="Y1022" s="11"/>
      <c r="Z1022" s="11"/>
      <c r="AA1022" s="11"/>
      <c r="AB1022" s="11"/>
    </row>
    <row r="1023" spans="1:28">
      <c r="A1023" s="35"/>
      <c r="B1023" s="35"/>
      <c r="C1023" s="36"/>
      <c r="F1023" s="11"/>
      <c r="G1023" s="11"/>
      <c r="H1023" s="11"/>
      <c r="I1023" s="11"/>
      <c r="J1023" s="11"/>
      <c r="K1023" s="11"/>
      <c r="L1023" s="11"/>
      <c r="M1023" s="11"/>
      <c r="N1023" s="11"/>
      <c r="O1023" s="11"/>
      <c r="P1023" s="11"/>
      <c r="Q1023" s="11"/>
      <c r="R1023" s="11"/>
      <c r="S1023" s="11"/>
      <c r="T1023" s="11"/>
      <c r="U1023" s="11"/>
      <c r="V1023" s="11"/>
      <c r="W1023" s="11"/>
      <c r="X1023" s="11"/>
      <c r="Y1023" s="11"/>
      <c r="Z1023" s="11"/>
      <c r="AA1023" s="11"/>
      <c r="AB1023" s="11"/>
    </row>
    <row r="1024" spans="1:28">
      <c r="A1024" s="35"/>
      <c r="B1024" s="35"/>
      <c r="C1024" s="36"/>
      <c r="F1024" s="11"/>
      <c r="G1024" s="11"/>
      <c r="H1024" s="11"/>
      <c r="I1024" s="11"/>
      <c r="J1024" s="11"/>
      <c r="K1024" s="11"/>
      <c r="L1024" s="11"/>
      <c r="M1024" s="11"/>
      <c r="N1024" s="11"/>
      <c r="O1024" s="11"/>
      <c r="P1024" s="11"/>
      <c r="Q1024" s="11"/>
      <c r="R1024" s="11"/>
      <c r="S1024" s="11"/>
      <c r="T1024" s="11"/>
      <c r="U1024" s="11"/>
      <c r="V1024" s="11"/>
      <c r="W1024" s="11"/>
      <c r="X1024" s="11"/>
      <c r="Y1024" s="11"/>
      <c r="Z1024" s="11"/>
      <c r="AA1024" s="11"/>
      <c r="AB1024" s="11"/>
    </row>
    <row r="1025" spans="1:28">
      <c r="A1025" s="35"/>
      <c r="B1025" s="35"/>
      <c r="C1025" s="36"/>
      <c r="F1025" s="11"/>
      <c r="G1025" s="11"/>
      <c r="H1025" s="11"/>
      <c r="I1025" s="11"/>
      <c r="J1025" s="11"/>
      <c r="K1025" s="11"/>
      <c r="L1025" s="11"/>
      <c r="M1025" s="11"/>
      <c r="N1025" s="11"/>
      <c r="O1025" s="11"/>
      <c r="P1025" s="11"/>
      <c r="Q1025" s="11"/>
      <c r="R1025" s="11"/>
      <c r="S1025" s="11"/>
      <c r="T1025" s="11"/>
      <c r="U1025" s="11"/>
      <c r="V1025" s="11"/>
      <c r="W1025" s="11"/>
      <c r="X1025" s="11"/>
      <c r="Y1025" s="11"/>
      <c r="Z1025" s="11"/>
      <c r="AA1025" s="11"/>
      <c r="AB1025" s="11"/>
    </row>
    <row r="1026" spans="1:28">
      <c r="A1026" s="35"/>
      <c r="B1026" s="35"/>
      <c r="C1026" s="36"/>
      <c r="F1026" s="11"/>
      <c r="G1026" s="11"/>
      <c r="H1026" s="11"/>
      <c r="I1026" s="11"/>
      <c r="J1026" s="11"/>
      <c r="K1026" s="11"/>
      <c r="L1026" s="11"/>
      <c r="M1026" s="11"/>
      <c r="N1026" s="11"/>
      <c r="O1026" s="11"/>
      <c r="P1026" s="11"/>
      <c r="Q1026" s="11"/>
      <c r="R1026" s="11"/>
      <c r="S1026" s="11"/>
      <c r="T1026" s="11"/>
      <c r="U1026" s="11"/>
      <c r="V1026" s="11"/>
      <c r="W1026" s="11"/>
      <c r="X1026" s="11"/>
      <c r="Y1026" s="11"/>
      <c r="Z1026" s="11"/>
      <c r="AA1026" s="11"/>
      <c r="AB1026" s="11"/>
    </row>
    <row r="1027" spans="1:28">
      <c r="A1027" s="35"/>
      <c r="B1027" s="35"/>
      <c r="C1027" s="36"/>
      <c r="F1027" s="11"/>
      <c r="G1027" s="11"/>
      <c r="H1027" s="11"/>
      <c r="I1027" s="11"/>
      <c r="J1027" s="11"/>
      <c r="K1027" s="11"/>
      <c r="L1027" s="11"/>
      <c r="M1027" s="11"/>
      <c r="N1027" s="11"/>
      <c r="O1027" s="11"/>
      <c r="P1027" s="11"/>
      <c r="Q1027" s="11"/>
      <c r="R1027" s="11"/>
      <c r="S1027" s="11"/>
      <c r="T1027" s="11"/>
      <c r="U1027" s="11"/>
      <c r="V1027" s="11"/>
      <c r="W1027" s="11"/>
      <c r="X1027" s="11"/>
      <c r="Y1027" s="11"/>
      <c r="Z1027" s="11"/>
      <c r="AA1027" s="11"/>
      <c r="AB1027" s="11"/>
    </row>
    <row r="1028" spans="1:28">
      <c r="A1028" s="35"/>
      <c r="B1028" s="35"/>
      <c r="C1028" s="36"/>
      <c r="F1028" s="11"/>
      <c r="G1028" s="11"/>
      <c r="H1028" s="11"/>
      <c r="I1028" s="11"/>
      <c r="J1028" s="11"/>
      <c r="K1028" s="11"/>
      <c r="L1028" s="11"/>
      <c r="M1028" s="11"/>
      <c r="N1028" s="11"/>
      <c r="O1028" s="11"/>
      <c r="P1028" s="11"/>
      <c r="Q1028" s="11"/>
      <c r="R1028" s="11"/>
      <c r="S1028" s="11"/>
      <c r="T1028" s="11"/>
      <c r="U1028" s="11"/>
      <c r="V1028" s="11"/>
      <c r="W1028" s="11"/>
      <c r="X1028" s="11"/>
      <c r="Y1028" s="11"/>
      <c r="Z1028" s="11"/>
      <c r="AA1028" s="11"/>
      <c r="AB1028" s="11"/>
    </row>
    <row r="1029" spans="1:28">
      <c r="A1029" s="35"/>
      <c r="B1029" s="35"/>
      <c r="C1029" s="36"/>
      <c r="F1029" s="11"/>
      <c r="G1029" s="11"/>
      <c r="H1029" s="11"/>
      <c r="I1029" s="11"/>
      <c r="J1029" s="11"/>
      <c r="K1029" s="11"/>
      <c r="L1029" s="11"/>
      <c r="M1029" s="11"/>
      <c r="N1029" s="11"/>
      <c r="O1029" s="11"/>
      <c r="P1029" s="11"/>
      <c r="Q1029" s="11"/>
      <c r="R1029" s="11"/>
      <c r="S1029" s="11"/>
      <c r="T1029" s="11"/>
      <c r="U1029" s="11"/>
      <c r="V1029" s="11"/>
      <c r="W1029" s="11"/>
      <c r="X1029" s="11"/>
      <c r="Y1029" s="11"/>
      <c r="Z1029" s="11"/>
      <c r="AA1029" s="11"/>
      <c r="AB1029" s="11"/>
    </row>
    <row r="1030" spans="1:28">
      <c r="A1030" s="35"/>
      <c r="B1030" s="35"/>
      <c r="C1030" s="36"/>
      <c r="F1030" s="11"/>
      <c r="G1030" s="11"/>
      <c r="H1030" s="11"/>
      <c r="I1030" s="11"/>
      <c r="J1030" s="11"/>
      <c r="K1030" s="11"/>
      <c r="L1030" s="11"/>
      <c r="M1030" s="11"/>
      <c r="N1030" s="11"/>
      <c r="O1030" s="11"/>
      <c r="P1030" s="11"/>
      <c r="Q1030" s="11"/>
      <c r="R1030" s="11"/>
      <c r="S1030" s="11"/>
      <c r="T1030" s="11"/>
      <c r="U1030" s="11"/>
      <c r="V1030" s="11"/>
      <c r="W1030" s="11"/>
      <c r="X1030" s="11"/>
      <c r="Y1030" s="11"/>
      <c r="Z1030" s="11"/>
      <c r="AA1030" s="11"/>
      <c r="AB1030" s="11"/>
    </row>
    <row r="1031" spans="1:28">
      <c r="A1031" s="35"/>
      <c r="B1031" s="35"/>
      <c r="C1031" s="36"/>
      <c r="F1031" s="11"/>
      <c r="G1031" s="11"/>
      <c r="H1031" s="11"/>
      <c r="I1031" s="11"/>
      <c r="J1031" s="11"/>
      <c r="K1031" s="11"/>
      <c r="L1031" s="11"/>
      <c r="M1031" s="11"/>
      <c r="N1031" s="11"/>
      <c r="O1031" s="11"/>
      <c r="P1031" s="11"/>
      <c r="Q1031" s="11"/>
      <c r="R1031" s="11"/>
      <c r="S1031" s="11"/>
      <c r="T1031" s="11"/>
      <c r="U1031" s="11"/>
      <c r="V1031" s="11"/>
      <c r="W1031" s="11"/>
      <c r="X1031" s="11"/>
      <c r="Y1031" s="11"/>
      <c r="Z1031" s="11"/>
      <c r="AA1031" s="11"/>
      <c r="AB1031" s="11"/>
    </row>
    <row r="1032" spans="1:28">
      <c r="A1032" s="35"/>
      <c r="B1032" s="35"/>
      <c r="C1032" s="36"/>
      <c r="F1032" s="11"/>
      <c r="G1032" s="11"/>
      <c r="H1032" s="11"/>
      <c r="I1032" s="11"/>
      <c r="J1032" s="11"/>
      <c r="K1032" s="11"/>
      <c r="L1032" s="11"/>
      <c r="M1032" s="11"/>
      <c r="N1032" s="11"/>
      <c r="O1032" s="11"/>
      <c r="P1032" s="11"/>
      <c r="Q1032" s="11"/>
      <c r="R1032" s="11"/>
      <c r="S1032" s="11"/>
      <c r="T1032" s="11"/>
      <c r="U1032" s="11"/>
      <c r="V1032" s="11"/>
      <c r="W1032" s="11"/>
      <c r="X1032" s="11"/>
      <c r="Y1032" s="11"/>
      <c r="Z1032" s="11"/>
      <c r="AA1032" s="11"/>
      <c r="AB1032" s="11"/>
    </row>
    <row r="1033" spans="1:28">
      <c r="A1033" s="35"/>
      <c r="B1033" s="35"/>
      <c r="C1033" s="36"/>
      <c r="F1033" s="11"/>
      <c r="G1033" s="11"/>
      <c r="H1033" s="11"/>
      <c r="I1033" s="11"/>
      <c r="J1033" s="11"/>
      <c r="K1033" s="11"/>
      <c r="L1033" s="11"/>
      <c r="M1033" s="11"/>
      <c r="N1033" s="11"/>
      <c r="O1033" s="11"/>
      <c r="P1033" s="11"/>
      <c r="Q1033" s="11"/>
      <c r="R1033" s="11"/>
      <c r="S1033" s="11"/>
      <c r="T1033" s="11"/>
      <c r="U1033" s="11"/>
      <c r="V1033" s="11"/>
      <c r="W1033" s="11"/>
      <c r="X1033" s="11"/>
      <c r="Y1033" s="11"/>
      <c r="Z1033" s="11"/>
      <c r="AA1033" s="11"/>
      <c r="AB1033" s="11"/>
    </row>
    <row r="1034" spans="1:28">
      <c r="A1034" s="35"/>
      <c r="B1034" s="35"/>
      <c r="C1034" s="36"/>
      <c r="F1034" s="11"/>
      <c r="G1034" s="11"/>
      <c r="H1034" s="11"/>
      <c r="I1034" s="11"/>
      <c r="J1034" s="11"/>
      <c r="K1034" s="11"/>
      <c r="L1034" s="11"/>
      <c r="M1034" s="11"/>
      <c r="N1034" s="11"/>
      <c r="O1034" s="11"/>
      <c r="P1034" s="11"/>
      <c r="Q1034" s="11"/>
      <c r="R1034" s="11"/>
      <c r="S1034" s="11"/>
      <c r="T1034" s="11"/>
      <c r="U1034" s="11"/>
      <c r="V1034" s="11"/>
      <c r="W1034" s="11"/>
      <c r="X1034" s="11"/>
      <c r="Y1034" s="11"/>
      <c r="Z1034" s="11"/>
      <c r="AA1034" s="11"/>
      <c r="AB1034" s="11"/>
    </row>
    <row r="1035" spans="1:28">
      <c r="A1035" s="35"/>
      <c r="B1035" s="35"/>
      <c r="C1035" s="36"/>
      <c r="F1035" s="11"/>
      <c r="G1035" s="11"/>
      <c r="H1035" s="11"/>
      <c r="I1035" s="11"/>
      <c r="J1035" s="11"/>
      <c r="K1035" s="11"/>
      <c r="L1035" s="11"/>
      <c r="M1035" s="11"/>
      <c r="N1035" s="11"/>
      <c r="O1035" s="11"/>
      <c r="P1035" s="11"/>
      <c r="Q1035" s="11"/>
      <c r="R1035" s="11"/>
      <c r="S1035" s="11"/>
      <c r="T1035" s="11"/>
      <c r="U1035" s="11"/>
      <c r="V1035" s="11"/>
      <c r="W1035" s="11"/>
      <c r="X1035" s="11"/>
      <c r="Y1035" s="11"/>
      <c r="Z1035" s="11"/>
      <c r="AA1035" s="11"/>
      <c r="AB1035" s="11"/>
    </row>
    <row r="1036" spans="1:28">
      <c r="A1036" s="35"/>
      <c r="B1036" s="35"/>
      <c r="C1036" s="36"/>
      <c r="F1036" s="11"/>
      <c r="G1036" s="11"/>
      <c r="H1036" s="11"/>
      <c r="I1036" s="11"/>
      <c r="J1036" s="11"/>
      <c r="K1036" s="11"/>
      <c r="L1036" s="11"/>
      <c r="M1036" s="11"/>
      <c r="N1036" s="11"/>
      <c r="O1036" s="11"/>
      <c r="P1036" s="11"/>
      <c r="Q1036" s="11"/>
      <c r="R1036" s="11"/>
      <c r="S1036" s="11"/>
      <c r="T1036" s="11"/>
      <c r="U1036" s="11"/>
      <c r="V1036" s="11"/>
      <c r="W1036" s="11"/>
      <c r="X1036" s="11"/>
      <c r="Y1036" s="11"/>
      <c r="Z1036" s="11"/>
      <c r="AA1036" s="11"/>
      <c r="AB1036" s="11"/>
    </row>
    <row r="1037" spans="1:28">
      <c r="A1037" s="35"/>
      <c r="B1037" s="35"/>
      <c r="C1037" s="36"/>
      <c r="F1037" s="11"/>
      <c r="G1037" s="11"/>
      <c r="H1037" s="11"/>
      <c r="I1037" s="11"/>
      <c r="J1037" s="11"/>
      <c r="K1037" s="11"/>
      <c r="L1037" s="11"/>
      <c r="M1037" s="11"/>
      <c r="N1037" s="11"/>
      <c r="O1037" s="11"/>
      <c r="P1037" s="11"/>
      <c r="Q1037" s="11"/>
      <c r="R1037" s="11"/>
      <c r="S1037" s="11"/>
      <c r="T1037" s="11"/>
      <c r="U1037" s="11"/>
      <c r="V1037" s="11"/>
      <c r="W1037" s="11"/>
      <c r="X1037" s="11"/>
      <c r="Y1037" s="11"/>
      <c r="Z1037" s="11"/>
      <c r="AA1037" s="11"/>
      <c r="AB1037" s="11"/>
    </row>
    <row r="1038" spans="1:28">
      <c r="A1038" s="35"/>
      <c r="B1038" s="35"/>
      <c r="C1038" s="36"/>
      <c r="F1038" s="11"/>
      <c r="G1038" s="11"/>
      <c r="H1038" s="11"/>
      <c r="I1038" s="11"/>
      <c r="J1038" s="11"/>
      <c r="K1038" s="11"/>
      <c r="L1038" s="11"/>
      <c r="M1038" s="11"/>
      <c r="N1038" s="11"/>
      <c r="O1038" s="11"/>
      <c r="P1038" s="11"/>
      <c r="Q1038" s="11"/>
      <c r="R1038" s="11"/>
      <c r="S1038" s="11"/>
      <c r="T1038" s="11"/>
      <c r="U1038" s="11"/>
      <c r="V1038" s="11"/>
      <c r="W1038" s="11"/>
      <c r="X1038" s="11"/>
      <c r="Y1038" s="11"/>
      <c r="Z1038" s="11"/>
      <c r="AA1038" s="11"/>
      <c r="AB1038" s="11"/>
    </row>
    <row r="1039" spans="1:28">
      <c r="A1039" s="35"/>
      <c r="B1039" s="35"/>
      <c r="C1039" s="36"/>
      <c r="F1039" s="11"/>
      <c r="G1039" s="11"/>
      <c r="H1039" s="11"/>
      <c r="I1039" s="11"/>
      <c r="J1039" s="11"/>
      <c r="K1039" s="11"/>
      <c r="L1039" s="11"/>
      <c r="M1039" s="11"/>
      <c r="N1039" s="11"/>
      <c r="O1039" s="11"/>
      <c r="P1039" s="11"/>
      <c r="Q1039" s="11"/>
      <c r="R1039" s="11"/>
      <c r="S1039" s="11"/>
      <c r="T1039" s="11"/>
      <c r="U1039" s="11"/>
      <c r="V1039" s="11"/>
      <c r="W1039" s="11"/>
      <c r="X1039" s="11"/>
      <c r="Y1039" s="11"/>
      <c r="Z1039" s="11"/>
      <c r="AA1039" s="11"/>
      <c r="AB1039" s="11"/>
    </row>
    <row r="1040" spans="1:28">
      <c r="A1040" s="35"/>
      <c r="B1040" s="35"/>
      <c r="C1040" s="36"/>
      <c r="F1040" s="11"/>
      <c r="G1040" s="11"/>
      <c r="H1040" s="11"/>
      <c r="I1040" s="11"/>
      <c r="J1040" s="11"/>
      <c r="K1040" s="11"/>
      <c r="L1040" s="11"/>
      <c r="M1040" s="11"/>
      <c r="N1040" s="11"/>
      <c r="O1040" s="11"/>
      <c r="P1040" s="11"/>
      <c r="Q1040" s="11"/>
      <c r="R1040" s="11"/>
      <c r="S1040" s="11"/>
      <c r="T1040" s="11"/>
      <c r="U1040" s="11"/>
      <c r="V1040" s="11"/>
      <c r="W1040" s="11"/>
      <c r="X1040" s="11"/>
      <c r="Y1040" s="11"/>
      <c r="Z1040" s="11"/>
      <c r="AA1040" s="11"/>
      <c r="AB1040" s="11"/>
    </row>
  </sheetData>
  <mergeCells count="107">
    <mergeCell ref="A1:E1"/>
    <mergeCell ref="Z3:AB3"/>
    <mergeCell ref="G4:H4"/>
    <mergeCell ref="J4:L4"/>
    <mergeCell ref="B68:D68"/>
    <mergeCell ref="B93:D93"/>
    <mergeCell ref="B134:D134"/>
    <mergeCell ref="B158:D158"/>
    <mergeCell ref="B210:D210"/>
    <mergeCell ref="B119:B120"/>
    <mergeCell ref="B122:B125"/>
    <mergeCell ref="B128:B130"/>
    <mergeCell ref="B131:B132"/>
    <mergeCell ref="B135:B136"/>
    <mergeCell ref="B138:B144"/>
    <mergeCell ref="B145:B146"/>
    <mergeCell ref="B147:B149"/>
    <mergeCell ref="B150:B153"/>
    <mergeCell ref="B159:B162"/>
    <mergeCell ref="B163:B167"/>
    <mergeCell ref="B168:B172"/>
    <mergeCell ref="B173:B179"/>
    <mergeCell ref="B180:B183"/>
    <mergeCell ref="B184:B186"/>
    <mergeCell ref="A211:D211"/>
    <mergeCell ref="A4:A5"/>
    <mergeCell ref="A6:A68"/>
    <mergeCell ref="A69:A93"/>
    <mergeCell ref="A94:A134"/>
    <mergeCell ref="A135:A158"/>
    <mergeCell ref="A159:A210"/>
    <mergeCell ref="B4:B5"/>
    <mergeCell ref="B6:B23"/>
    <mergeCell ref="B24:B25"/>
    <mergeCell ref="B26:B36"/>
    <mergeCell ref="B37:B39"/>
    <mergeCell ref="B40:B46"/>
    <mergeCell ref="B47:B56"/>
    <mergeCell ref="B57:B66"/>
    <mergeCell ref="B70:B74"/>
    <mergeCell ref="B75:B78"/>
    <mergeCell ref="B79:B85"/>
    <mergeCell ref="B86:B89"/>
    <mergeCell ref="B94:B103"/>
    <mergeCell ref="B104:B105"/>
    <mergeCell ref="B106:B110"/>
    <mergeCell ref="B111:B113"/>
    <mergeCell ref="B114:B118"/>
    <mergeCell ref="B187:B192"/>
    <mergeCell ref="B194:B199"/>
    <mergeCell ref="B200:B201"/>
    <mergeCell ref="B202:B203"/>
    <mergeCell ref="B204:B206"/>
    <mergeCell ref="C4:C5"/>
    <mergeCell ref="C6:C23"/>
    <mergeCell ref="C24:C25"/>
    <mergeCell ref="C26:C36"/>
    <mergeCell ref="C37:C39"/>
    <mergeCell ref="C40:C46"/>
    <mergeCell ref="C47:C56"/>
    <mergeCell ref="C57:C66"/>
    <mergeCell ref="C70:C74"/>
    <mergeCell ref="C75:C78"/>
    <mergeCell ref="C79:C85"/>
    <mergeCell ref="C86:C89"/>
    <mergeCell ref="C94:C103"/>
    <mergeCell ref="C104:C105"/>
    <mergeCell ref="C106:C110"/>
    <mergeCell ref="C111:C113"/>
    <mergeCell ref="C114:C118"/>
    <mergeCell ref="C119:C120"/>
    <mergeCell ref="C122:C125"/>
    <mergeCell ref="C128:C130"/>
    <mergeCell ref="C131:C132"/>
    <mergeCell ref="C135:C136"/>
    <mergeCell ref="C138:C144"/>
    <mergeCell ref="C145:C146"/>
    <mergeCell ref="C147:C149"/>
    <mergeCell ref="C150:C153"/>
    <mergeCell ref="C159:C162"/>
    <mergeCell ref="C163:C167"/>
    <mergeCell ref="C168:C172"/>
    <mergeCell ref="C173:C179"/>
    <mergeCell ref="C180:C183"/>
    <mergeCell ref="C184:C186"/>
    <mergeCell ref="C187:C192"/>
    <mergeCell ref="C194:C199"/>
    <mergeCell ref="C200:C201"/>
    <mergeCell ref="C202:C203"/>
    <mergeCell ref="C204:C206"/>
    <mergeCell ref="R4:R5"/>
    <mergeCell ref="S4:S5"/>
    <mergeCell ref="T4:T5"/>
    <mergeCell ref="W4:W5"/>
    <mergeCell ref="X4:X5"/>
    <mergeCell ref="Z4:Z5"/>
    <mergeCell ref="AB4:AB5"/>
    <mergeCell ref="D4:D5"/>
    <mergeCell ref="E4:E5"/>
    <mergeCell ref="F4:F5"/>
    <mergeCell ref="I4:I5"/>
    <mergeCell ref="M4:M5"/>
    <mergeCell ref="N4:N5"/>
    <mergeCell ref="O4:O5"/>
    <mergeCell ref="P4:P5"/>
    <mergeCell ref="Q4:Q5"/>
    <mergeCell ref="Y4:Y5"/>
  </mergeCells>
  <printOptions horizontalCentered="1"/>
  <pageMargins left="0.23622047244094491" right="0.23622047244094491" top="0.23622047244094491" bottom="0.23622047244094491" header="0.31496062992125984" footer="0.31496062992125984"/>
  <pageSetup paperSize="5" scale="80" fitToHeight="0" orientation="landscape" r:id="rId1"/>
  <rowBreaks count="2" manualBreakCount="2">
    <brk id="43" max="20" man="1"/>
    <brk id="83" max="20" man="1"/>
  </rowBreaks>
  <ignoredErrors>
    <ignoredError sqref="T8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4"/>
  <sheetViews>
    <sheetView zoomScale="90" workbookViewId="0">
      <selection activeCell="D4" sqref="D4"/>
    </sheetView>
  </sheetViews>
  <sheetFormatPr defaultColWidth="9" defaultRowHeight="12.5"/>
  <cols>
    <col min="1" max="1" width="6.90625" customWidth="1"/>
    <col min="2" max="2" width="7.54296875" style="1" customWidth="1"/>
    <col min="3" max="3" width="17.90625" customWidth="1"/>
  </cols>
  <sheetData>
    <row r="2" spans="1:5" ht="13">
      <c r="A2" s="175" t="s">
        <v>348</v>
      </c>
      <c r="B2" s="175"/>
      <c r="C2" s="175"/>
      <c r="D2" s="175"/>
      <c r="E2" s="175"/>
    </row>
    <row r="3" spans="1:5" ht="14.5">
      <c r="A3" s="178" t="s">
        <v>349</v>
      </c>
      <c r="B3" s="2" t="s">
        <v>350</v>
      </c>
      <c r="C3" s="2" t="s">
        <v>351</v>
      </c>
      <c r="D3" s="3" t="s">
        <v>352</v>
      </c>
      <c r="E3" s="4" t="s">
        <v>353</v>
      </c>
    </row>
    <row r="4" spans="1:5" ht="31.5" customHeight="1">
      <c r="A4" s="178"/>
      <c r="B4" s="5">
        <v>1</v>
      </c>
      <c r="C4" s="6" t="s">
        <v>354</v>
      </c>
      <c r="D4" s="7"/>
      <c r="E4" s="7"/>
    </row>
    <row r="5" spans="1:5" ht="31.5" customHeight="1">
      <c r="A5" s="178"/>
      <c r="B5" s="5">
        <v>2</v>
      </c>
      <c r="C5" s="6" t="s">
        <v>355</v>
      </c>
      <c r="D5" s="7"/>
      <c r="E5" s="7"/>
    </row>
    <row r="6" spans="1:5" ht="31.5" customHeight="1">
      <c r="A6" s="178"/>
      <c r="B6" s="5">
        <v>4</v>
      </c>
      <c r="C6" s="6" t="s">
        <v>356</v>
      </c>
      <c r="D6" s="7"/>
      <c r="E6" s="7"/>
    </row>
    <row r="7" spans="1:5" ht="31.5" customHeight="1">
      <c r="A7" s="178"/>
      <c r="B7" s="5">
        <v>5</v>
      </c>
      <c r="C7" s="6" t="s">
        <v>357</v>
      </c>
      <c r="D7" s="7"/>
      <c r="E7" s="7"/>
    </row>
    <row r="8" spans="1:5" ht="31.5" customHeight="1">
      <c r="A8" s="178"/>
      <c r="B8" s="5">
        <v>6</v>
      </c>
      <c r="C8" s="6" t="s">
        <v>358</v>
      </c>
      <c r="D8" s="7"/>
      <c r="E8" s="7"/>
    </row>
    <row r="9" spans="1:5" ht="31.5" customHeight="1">
      <c r="A9" s="178"/>
      <c r="B9" s="5">
        <v>7</v>
      </c>
      <c r="C9" s="8" t="s">
        <v>359</v>
      </c>
      <c r="D9" s="7"/>
      <c r="E9" s="7"/>
    </row>
    <row r="10" spans="1:5" ht="18.75" customHeight="1">
      <c r="A10" s="176" t="s">
        <v>47</v>
      </c>
      <c r="B10" s="177"/>
      <c r="C10" s="177"/>
      <c r="D10" s="7"/>
      <c r="E10" s="7"/>
    </row>
    <row r="11" spans="1:5" ht="18" customHeight="1">
      <c r="A11" s="179" t="s">
        <v>360</v>
      </c>
      <c r="B11" s="5">
        <v>1</v>
      </c>
      <c r="C11" s="8" t="s">
        <v>361</v>
      </c>
      <c r="D11" s="7"/>
      <c r="E11" s="7"/>
    </row>
    <row r="12" spans="1:5" ht="18" customHeight="1">
      <c r="A12" s="180"/>
      <c r="B12" s="5">
        <v>2</v>
      </c>
      <c r="C12" s="8" t="s">
        <v>362</v>
      </c>
      <c r="D12" s="7"/>
      <c r="E12" s="7"/>
    </row>
    <row r="13" spans="1:5" ht="18" customHeight="1">
      <c r="A13" s="181"/>
      <c r="B13" s="5">
        <v>3</v>
      </c>
      <c r="C13" s="9" t="s">
        <v>252</v>
      </c>
      <c r="D13" s="7"/>
      <c r="E13" s="7"/>
    </row>
    <row r="14" spans="1:5" ht="16.5" customHeight="1">
      <c r="A14" s="176" t="s">
        <v>363</v>
      </c>
      <c r="B14" s="177"/>
      <c r="C14" s="177"/>
      <c r="D14" s="7"/>
      <c r="E14" s="7"/>
    </row>
  </sheetData>
  <mergeCells count="5">
    <mergeCell ref="A2:E2"/>
    <mergeCell ref="A10:C10"/>
    <mergeCell ref="A14:C14"/>
    <mergeCell ref="A3:A9"/>
    <mergeCell ref="A11:A13"/>
  </mergeCells>
  <pageMargins left="0.7" right="0.7" top="0.75" bottom="0.75" header="0.3" footer="0.3"/>
  <pageSetup paperSize="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20"/>
  <sheetViews>
    <sheetView topLeftCell="B6" zoomScale="90" zoomScaleNormal="90" workbookViewId="0">
      <selection activeCell="V20" sqref="V20"/>
    </sheetView>
  </sheetViews>
  <sheetFormatPr defaultColWidth="11" defaultRowHeight="15.5"/>
  <cols>
    <col min="1" max="3" width="11" style="74"/>
    <col min="4" max="4" width="14.1796875" style="74" customWidth="1"/>
    <col min="5" max="9" width="0" style="74" hidden="1" customWidth="1"/>
    <col min="10" max="19" width="11" style="74"/>
    <col min="20" max="20" width="12.08984375" style="74" customWidth="1"/>
    <col min="21" max="16384" width="11" style="74"/>
  </cols>
  <sheetData>
    <row r="2" spans="1:20" ht="18" customHeight="1">
      <c r="A2" s="182" t="s">
        <v>48</v>
      </c>
      <c r="B2" s="182" t="s">
        <v>49</v>
      </c>
      <c r="C2" s="182" t="s">
        <v>50</v>
      </c>
      <c r="D2" s="182" t="s">
        <v>51</v>
      </c>
      <c r="E2" s="182" t="s">
        <v>52</v>
      </c>
      <c r="F2" s="182" t="s">
        <v>53</v>
      </c>
      <c r="G2" s="187" t="s">
        <v>5</v>
      </c>
      <c r="H2" s="188"/>
      <c r="I2" s="182" t="s">
        <v>54</v>
      </c>
      <c r="J2" s="182" t="s">
        <v>55</v>
      </c>
      <c r="K2" s="183"/>
      <c r="L2" s="183"/>
      <c r="M2" s="182" t="s">
        <v>410</v>
      </c>
      <c r="N2" s="182" t="s">
        <v>57</v>
      </c>
      <c r="O2" s="182" t="s">
        <v>58</v>
      </c>
      <c r="P2" s="182" t="s">
        <v>59</v>
      </c>
      <c r="Q2" s="182" t="s">
        <v>11</v>
      </c>
      <c r="R2" s="182" t="s">
        <v>60</v>
      </c>
      <c r="S2" s="182" t="s">
        <v>61</v>
      </c>
      <c r="T2" s="184" t="s">
        <v>364</v>
      </c>
    </row>
    <row r="3" spans="1:20" ht="148">
      <c r="A3" s="189"/>
      <c r="B3" s="189"/>
      <c r="C3" s="189"/>
      <c r="D3" s="189"/>
      <c r="E3" s="189"/>
      <c r="F3" s="183"/>
      <c r="G3" s="137" t="s">
        <v>64</v>
      </c>
      <c r="H3" s="137" t="s">
        <v>65</v>
      </c>
      <c r="I3" s="183"/>
      <c r="J3" s="137" t="s">
        <v>411</v>
      </c>
      <c r="K3" s="137" t="s">
        <v>67</v>
      </c>
      <c r="L3" s="137" t="s">
        <v>47</v>
      </c>
      <c r="M3" s="183"/>
      <c r="N3" s="183"/>
      <c r="O3" s="183"/>
      <c r="P3" s="183"/>
      <c r="Q3" s="183"/>
      <c r="R3" s="183"/>
      <c r="S3" s="183"/>
      <c r="T3" s="185"/>
    </row>
    <row r="5" spans="1:20" ht="18.5">
      <c r="A5" s="186" t="s">
        <v>165</v>
      </c>
      <c r="B5" s="186" t="s">
        <v>166</v>
      </c>
      <c r="C5" s="135">
        <v>80</v>
      </c>
      <c r="D5" s="136" t="s">
        <v>167</v>
      </c>
      <c r="E5" s="75"/>
      <c r="F5" s="75"/>
      <c r="G5" s="75"/>
      <c r="H5" s="75"/>
      <c r="I5" s="75"/>
      <c r="J5" s="133"/>
      <c r="K5" s="134">
        <v>62.9</v>
      </c>
      <c r="L5" s="134"/>
      <c r="M5" s="134"/>
      <c r="N5" s="134">
        <v>32.56</v>
      </c>
      <c r="O5" s="134"/>
      <c r="P5" s="134">
        <v>17.5</v>
      </c>
      <c r="Q5" s="134">
        <v>29.25</v>
      </c>
      <c r="R5" s="134"/>
      <c r="S5" s="134">
        <v>8</v>
      </c>
      <c r="T5" s="134">
        <f>SUM(E5:S5)</f>
        <v>150.21</v>
      </c>
    </row>
    <row r="6" spans="1:20" ht="84" customHeight="1">
      <c r="A6" s="186"/>
      <c r="B6" s="186"/>
      <c r="C6" s="135">
        <v>81</v>
      </c>
      <c r="D6" s="136" t="s">
        <v>168</v>
      </c>
      <c r="E6" s="75"/>
      <c r="F6" s="75"/>
      <c r="G6" s="75"/>
      <c r="H6" s="75"/>
      <c r="I6" s="75"/>
      <c r="J6" s="133"/>
      <c r="K6" s="134"/>
      <c r="L6" s="134"/>
      <c r="M6" s="134">
        <f>'Annexure-1 NVHCP 2024-26'!M7</f>
        <v>1413.6</v>
      </c>
      <c r="N6" s="134"/>
      <c r="O6" s="134"/>
      <c r="P6" s="134">
        <v>21.98</v>
      </c>
      <c r="Q6" s="134">
        <v>10</v>
      </c>
      <c r="R6" s="134"/>
      <c r="S6" s="134"/>
      <c r="T6" s="134">
        <f>M6+P6+Q6</f>
        <v>1445.58</v>
      </c>
    </row>
    <row r="7" spans="1:20" ht="78.650000000000006" customHeight="1">
      <c r="A7" s="186"/>
      <c r="B7" s="186"/>
      <c r="C7" s="135">
        <v>82</v>
      </c>
      <c r="D7" s="136" t="s">
        <v>169</v>
      </c>
      <c r="E7" s="75"/>
      <c r="F7" s="75"/>
      <c r="G7" s="75"/>
      <c r="H7" s="75"/>
      <c r="I7" s="75"/>
      <c r="J7" s="133"/>
      <c r="K7" s="134"/>
      <c r="L7" s="134"/>
      <c r="M7" s="134"/>
      <c r="N7" s="134"/>
      <c r="O7" s="134"/>
      <c r="P7" s="134">
        <v>10</v>
      </c>
      <c r="Q7" s="134"/>
      <c r="R7" s="134"/>
      <c r="S7" s="134"/>
      <c r="T7" s="134">
        <f>SUM(E7:S7)</f>
        <v>10</v>
      </c>
    </row>
    <row r="8" spans="1:20" ht="18.5">
      <c r="A8" s="186"/>
      <c r="B8" s="186"/>
      <c r="C8" s="135">
        <v>83</v>
      </c>
      <c r="D8" s="136" t="s">
        <v>170</v>
      </c>
      <c r="E8" s="75"/>
      <c r="F8" s="75"/>
      <c r="G8" s="75"/>
      <c r="H8" s="75"/>
      <c r="I8" s="75"/>
      <c r="J8" s="133">
        <v>629</v>
      </c>
      <c r="K8" s="134">
        <v>747.93</v>
      </c>
      <c r="L8" s="134"/>
      <c r="M8" s="134"/>
      <c r="N8" s="134"/>
      <c r="O8" s="134"/>
      <c r="P8" s="134">
        <v>45.32</v>
      </c>
      <c r="Q8" s="134"/>
      <c r="R8" s="134"/>
      <c r="S8" s="134"/>
      <c r="T8" s="134">
        <f>SUM(E8:S8)</f>
        <v>1422.2499999999998</v>
      </c>
    </row>
    <row r="9" spans="1:20" ht="31.25" customHeight="1">
      <c r="A9" s="133"/>
      <c r="B9" s="133"/>
      <c r="C9" s="133"/>
      <c r="D9" s="136" t="s">
        <v>47</v>
      </c>
      <c r="E9" s="76"/>
      <c r="F9" s="76"/>
      <c r="G9" s="76"/>
      <c r="H9" s="76"/>
      <c r="I9" s="76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4">
        <f>SUM(T5:T8)</f>
        <v>3028.04</v>
      </c>
    </row>
    <row r="13" spans="1:20" s="138" customFormat="1" ht="18" customHeight="1">
      <c r="A13" s="182" t="s">
        <v>48</v>
      </c>
      <c r="B13" s="182" t="s">
        <v>49</v>
      </c>
      <c r="C13" s="182" t="s">
        <v>50</v>
      </c>
      <c r="D13" s="182" t="s">
        <v>51</v>
      </c>
      <c r="E13" s="182" t="s">
        <v>52</v>
      </c>
      <c r="F13" s="182" t="s">
        <v>53</v>
      </c>
      <c r="G13" s="187" t="s">
        <v>5</v>
      </c>
      <c r="H13" s="188"/>
      <c r="I13" s="182" t="s">
        <v>54</v>
      </c>
      <c r="J13" s="182" t="s">
        <v>55</v>
      </c>
      <c r="K13" s="183"/>
      <c r="L13" s="183"/>
      <c r="M13" s="182" t="s">
        <v>410</v>
      </c>
      <c r="N13" s="182" t="s">
        <v>57</v>
      </c>
      <c r="O13" s="182" t="s">
        <v>58</v>
      </c>
      <c r="P13" s="182" t="s">
        <v>59</v>
      </c>
      <c r="Q13" s="182" t="s">
        <v>11</v>
      </c>
      <c r="R13" s="182" t="s">
        <v>60</v>
      </c>
      <c r="S13" s="182" t="s">
        <v>61</v>
      </c>
      <c r="T13" s="184" t="s">
        <v>375</v>
      </c>
    </row>
    <row r="14" spans="1:20" s="138" customFormat="1" ht="148">
      <c r="A14" s="189"/>
      <c r="B14" s="189"/>
      <c r="C14" s="189"/>
      <c r="D14" s="189"/>
      <c r="E14" s="189"/>
      <c r="F14" s="183"/>
      <c r="G14" s="137" t="s">
        <v>64</v>
      </c>
      <c r="H14" s="137" t="s">
        <v>65</v>
      </c>
      <c r="I14" s="183"/>
      <c r="J14" s="137" t="s">
        <v>411</v>
      </c>
      <c r="K14" s="137" t="s">
        <v>67</v>
      </c>
      <c r="L14" s="137" t="s">
        <v>47</v>
      </c>
      <c r="M14" s="183"/>
      <c r="N14" s="183"/>
      <c r="O14" s="183"/>
      <c r="P14" s="183"/>
      <c r="Q14" s="183"/>
      <c r="R14" s="183"/>
      <c r="S14" s="183"/>
      <c r="T14" s="185"/>
    </row>
    <row r="15" spans="1:20" s="138" customFormat="1" ht="17.5"/>
    <row r="16" spans="1:20" s="138" customFormat="1" ht="18.5">
      <c r="A16" s="186" t="s">
        <v>165</v>
      </c>
      <c r="B16" s="186" t="s">
        <v>166</v>
      </c>
      <c r="C16" s="135">
        <v>80</v>
      </c>
      <c r="D16" s="136" t="s">
        <v>167</v>
      </c>
      <c r="E16" s="134"/>
      <c r="F16" s="134"/>
      <c r="G16" s="134"/>
      <c r="H16" s="134"/>
      <c r="I16" s="134"/>
      <c r="J16" s="133"/>
      <c r="K16" s="134">
        <v>38.35</v>
      </c>
      <c r="L16" s="134"/>
      <c r="M16" s="134"/>
      <c r="N16" s="134">
        <v>32.56</v>
      </c>
      <c r="O16" s="134"/>
      <c r="P16" s="134">
        <v>17.5</v>
      </c>
      <c r="Q16" s="134">
        <v>29.25</v>
      </c>
      <c r="R16" s="134"/>
      <c r="S16" s="134"/>
      <c r="T16" s="134">
        <f>SUM(E16:S16)</f>
        <v>117.66</v>
      </c>
    </row>
    <row r="17" spans="1:20" s="138" customFormat="1" ht="74">
      <c r="A17" s="186"/>
      <c r="B17" s="186"/>
      <c r="C17" s="135">
        <v>81</v>
      </c>
      <c r="D17" s="136" t="s">
        <v>168</v>
      </c>
      <c r="E17" s="134"/>
      <c r="F17" s="134"/>
      <c r="G17" s="134"/>
      <c r="H17" s="134"/>
      <c r="I17" s="134"/>
      <c r="J17" s="133"/>
      <c r="K17" s="134"/>
      <c r="L17" s="134"/>
      <c r="M17" s="134">
        <v>1413.2</v>
      </c>
      <c r="N17" s="134"/>
      <c r="O17" s="134"/>
      <c r="P17" s="134">
        <v>9.4</v>
      </c>
      <c r="Q17" s="134">
        <v>10</v>
      </c>
      <c r="R17" s="134"/>
      <c r="S17" s="134"/>
      <c r="T17" s="134">
        <f>M17+P17+Q17</f>
        <v>1432.6000000000001</v>
      </c>
    </row>
    <row r="18" spans="1:20" s="138" customFormat="1" ht="74">
      <c r="A18" s="186"/>
      <c r="B18" s="186"/>
      <c r="C18" s="135">
        <v>82</v>
      </c>
      <c r="D18" s="136" t="s">
        <v>169</v>
      </c>
      <c r="E18" s="134"/>
      <c r="F18" s="134"/>
      <c r="G18" s="134"/>
      <c r="H18" s="134"/>
      <c r="I18" s="134"/>
      <c r="J18" s="133"/>
      <c r="K18" s="134"/>
      <c r="L18" s="134"/>
      <c r="M18" s="134"/>
      <c r="N18" s="134"/>
      <c r="O18" s="134"/>
      <c r="P18" s="134"/>
      <c r="Q18" s="134"/>
      <c r="R18" s="134"/>
      <c r="S18" s="134"/>
      <c r="T18" s="134">
        <f>SUM(E18:S18)</f>
        <v>0</v>
      </c>
    </row>
    <row r="19" spans="1:20" s="138" customFormat="1" ht="18.5">
      <c r="A19" s="186"/>
      <c r="B19" s="186"/>
      <c r="C19" s="135">
        <v>83</v>
      </c>
      <c r="D19" s="136" t="s">
        <v>170</v>
      </c>
      <c r="E19" s="134"/>
      <c r="F19" s="134"/>
      <c r="G19" s="134"/>
      <c r="H19" s="134"/>
      <c r="I19" s="134"/>
      <c r="J19" s="133">
        <v>629</v>
      </c>
      <c r="K19" s="134">
        <v>788.76</v>
      </c>
      <c r="L19" s="134"/>
      <c r="M19" s="134"/>
      <c r="N19" s="134"/>
      <c r="O19" s="134"/>
      <c r="P19" s="134">
        <v>48.68</v>
      </c>
      <c r="Q19" s="134"/>
      <c r="R19" s="134"/>
      <c r="S19" s="134"/>
      <c r="T19" s="134">
        <f>SUM(E19:S19)</f>
        <v>1466.44</v>
      </c>
    </row>
    <row r="20" spans="1:20" s="138" customFormat="1" ht="18.5">
      <c r="A20" s="133"/>
      <c r="B20" s="133"/>
      <c r="C20" s="133"/>
      <c r="D20" s="136" t="s">
        <v>47</v>
      </c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4">
        <f>T16+T17+T18+T19</f>
        <v>3016.7000000000003</v>
      </c>
    </row>
  </sheetData>
  <mergeCells count="38">
    <mergeCell ref="J2:L2"/>
    <mergeCell ref="A5:A8"/>
    <mergeCell ref="B5:B8"/>
    <mergeCell ref="A2:A3"/>
    <mergeCell ref="B2:B3"/>
    <mergeCell ref="C2:C3"/>
    <mergeCell ref="C13:C14"/>
    <mergeCell ref="D13:D14"/>
    <mergeCell ref="E13:E14"/>
    <mergeCell ref="T2:T3"/>
    <mergeCell ref="N2:N3"/>
    <mergeCell ref="O2:O3"/>
    <mergeCell ref="P2:P3"/>
    <mergeCell ref="Q2:Q3"/>
    <mergeCell ref="R2:R3"/>
    <mergeCell ref="S2:S3"/>
    <mergeCell ref="M2:M3"/>
    <mergeCell ref="D2:D3"/>
    <mergeCell ref="E2:E3"/>
    <mergeCell ref="F2:F3"/>
    <mergeCell ref="G2:H2"/>
    <mergeCell ref="I2:I3"/>
    <mergeCell ref="S13:S14"/>
    <mergeCell ref="T13:T14"/>
    <mergeCell ref="A16:A19"/>
    <mergeCell ref="B16:B19"/>
    <mergeCell ref="N13:N14"/>
    <mergeCell ref="O13:O14"/>
    <mergeCell ref="P13:P14"/>
    <mergeCell ref="Q13:Q14"/>
    <mergeCell ref="R13:R14"/>
    <mergeCell ref="F13:F14"/>
    <mergeCell ref="G13:H13"/>
    <mergeCell ref="I13:I14"/>
    <mergeCell ref="J13:L13"/>
    <mergeCell ref="M13:M14"/>
    <mergeCell ref="A13:A14"/>
    <mergeCell ref="B13:B14"/>
  </mergeCells>
  <pageMargins left="0.70866141732283472" right="0.70866141732283472" top="0.74803149606299213" bottom="0.74803149606299213" header="0.31496062992125984" footer="0.31496062992125984"/>
  <pageSetup paperSize="5" scale="95" orientation="landscape" verticalDpi="0" r:id="rId1"/>
  <rowBreaks count="1" manualBreakCount="1">
    <brk id="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11"/>
  <sheetViews>
    <sheetView tabSelected="1" zoomScale="52" zoomScaleNormal="52" zoomScaleSheetLayoutView="4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T9" sqref="T9"/>
    </sheetView>
  </sheetViews>
  <sheetFormatPr defaultColWidth="14.453125" defaultRowHeight="21"/>
  <cols>
    <col min="1" max="1" width="2" style="86" customWidth="1"/>
    <col min="2" max="2" width="7.36328125" style="86" customWidth="1"/>
    <col min="3" max="3" width="12.6328125" style="86" customWidth="1"/>
    <col min="4" max="4" width="5.90625" style="86" customWidth="1"/>
    <col min="5" max="5" width="15" style="86" customWidth="1"/>
    <col min="6" max="6" width="7" style="86" hidden="1" customWidth="1"/>
    <col min="7" max="7" width="9.90625" style="86" hidden="1" customWidth="1"/>
    <col min="8" max="8" width="8.90625" style="86" hidden="1" customWidth="1"/>
    <col min="9" max="9" width="15" style="86" hidden="1" customWidth="1"/>
    <col min="10" max="10" width="19.1796875" style="86" customWidth="1"/>
    <col min="11" max="11" width="21" style="86" customWidth="1"/>
    <col min="12" max="12" width="6.6328125" style="86" customWidth="1"/>
    <col min="13" max="13" width="11" style="86" customWidth="1"/>
    <col min="14" max="14" width="12.90625" style="86" customWidth="1"/>
    <col min="15" max="15" width="6.6328125" style="86" customWidth="1"/>
    <col min="16" max="16" width="11.1796875" style="86" customWidth="1"/>
    <col min="17" max="17" width="8.08984375" style="86" customWidth="1"/>
    <col min="18" max="18" width="5.1796875" style="86" customWidth="1"/>
    <col min="19" max="19" width="8.453125" style="86" customWidth="1"/>
    <col min="20" max="20" width="13.81640625" style="86" customWidth="1"/>
    <col min="21" max="21" width="13.90625" style="86" customWidth="1"/>
    <col min="22" max="22" width="7.81640625" style="86" customWidth="1"/>
    <col min="23" max="23" width="88.6328125" style="104" customWidth="1"/>
    <col min="24" max="24" width="88.6328125" style="86" customWidth="1"/>
    <col min="25" max="25" width="14.6328125" style="86" customWidth="1"/>
    <col min="26" max="26" width="17.90625" style="86" customWidth="1"/>
    <col min="27" max="28" width="15.54296875" style="86" customWidth="1"/>
    <col min="29" max="29" width="13" style="86" customWidth="1"/>
    <col min="30" max="16384" width="14.453125" style="86"/>
  </cols>
  <sheetData>
    <row r="1" spans="1:29" s="81" customFormat="1">
      <c r="A1" s="196" t="s">
        <v>373</v>
      </c>
      <c r="B1" s="196"/>
      <c r="C1" s="196"/>
      <c r="D1" s="196"/>
      <c r="E1" s="196"/>
      <c r="W1" s="102"/>
    </row>
    <row r="2" spans="1:29" s="81" customFormat="1"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103"/>
      <c r="X2" s="82"/>
      <c r="Y2" s="82"/>
      <c r="Z2" s="82"/>
      <c r="AA2" s="204"/>
      <c r="AB2" s="204"/>
      <c r="AC2" s="204"/>
    </row>
    <row r="3" spans="1:29" s="81" customFormat="1" ht="29.25" customHeight="1">
      <c r="A3" s="194" t="s">
        <v>48</v>
      </c>
      <c r="B3" s="194" t="s">
        <v>49</v>
      </c>
      <c r="C3" s="194" t="s">
        <v>50</v>
      </c>
      <c r="D3" s="194" t="s">
        <v>51</v>
      </c>
      <c r="E3" s="194" t="s">
        <v>52</v>
      </c>
      <c r="F3" s="194" t="s">
        <v>53</v>
      </c>
      <c r="G3" s="203" t="s">
        <v>5</v>
      </c>
      <c r="H3" s="199"/>
      <c r="I3" s="194" t="s">
        <v>54</v>
      </c>
      <c r="J3" s="194" t="s">
        <v>55</v>
      </c>
      <c r="K3" s="195"/>
      <c r="L3" s="195"/>
      <c r="M3" s="194" t="s">
        <v>376</v>
      </c>
      <c r="N3" s="194" t="s">
        <v>57</v>
      </c>
      <c r="O3" s="194" t="s">
        <v>58</v>
      </c>
      <c r="P3" s="194" t="s">
        <v>59</v>
      </c>
      <c r="Q3" s="194" t="s">
        <v>11</v>
      </c>
      <c r="R3" s="194" t="s">
        <v>60</v>
      </c>
      <c r="S3" s="194" t="s">
        <v>61</v>
      </c>
      <c r="T3" s="197" t="s">
        <v>364</v>
      </c>
      <c r="U3" s="83" t="s">
        <v>366</v>
      </c>
      <c r="V3" s="192" t="s">
        <v>367</v>
      </c>
      <c r="W3" s="106" t="s">
        <v>378</v>
      </c>
      <c r="X3" s="199" t="s">
        <v>379</v>
      </c>
      <c r="Y3" s="197" t="s">
        <v>368</v>
      </c>
      <c r="Z3" s="197" t="s">
        <v>369</v>
      </c>
      <c r="AA3" s="197" t="s">
        <v>372</v>
      </c>
      <c r="AB3" s="83" t="s">
        <v>370</v>
      </c>
      <c r="AC3" s="194" t="s">
        <v>63</v>
      </c>
    </row>
    <row r="4" spans="1:29" s="81" customFormat="1" ht="124.75" customHeight="1">
      <c r="A4" s="200"/>
      <c r="B4" s="200"/>
      <c r="C4" s="200"/>
      <c r="D4" s="200"/>
      <c r="E4" s="200"/>
      <c r="F4" s="195"/>
      <c r="G4" s="84" t="s">
        <v>64</v>
      </c>
      <c r="H4" s="84" t="s">
        <v>65</v>
      </c>
      <c r="I4" s="195"/>
      <c r="J4" s="84" t="s">
        <v>377</v>
      </c>
      <c r="K4" s="84" t="s">
        <v>67</v>
      </c>
      <c r="L4" s="84" t="s">
        <v>47</v>
      </c>
      <c r="M4" s="195"/>
      <c r="N4" s="195"/>
      <c r="O4" s="195"/>
      <c r="P4" s="195"/>
      <c r="Q4" s="195"/>
      <c r="R4" s="195"/>
      <c r="S4" s="195"/>
      <c r="T4" s="198"/>
      <c r="U4" s="85" t="s">
        <v>365</v>
      </c>
      <c r="V4" s="193"/>
      <c r="W4" s="106"/>
      <c r="X4" s="199"/>
      <c r="Y4" s="198"/>
      <c r="Z4" s="198"/>
      <c r="AA4" s="198"/>
      <c r="AB4" s="85" t="s">
        <v>371</v>
      </c>
      <c r="AC4" s="195"/>
    </row>
    <row r="5" spans="1:29" ht="409.25" customHeight="1">
      <c r="B5" s="190" t="s">
        <v>165</v>
      </c>
      <c r="C5" s="191" t="s">
        <v>166</v>
      </c>
      <c r="D5" s="87">
        <v>80</v>
      </c>
      <c r="E5" s="88" t="s">
        <v>167</v>
      </c>
      <c r="F5" s="89"/>
      <c r="G5" s="89"/>
      <c r="H5" s="89"/>
      <c r="I5" s="89"/>
      <c r="J5" s="89"/>
      <c r="K5" s="92">
        <v>62.9</v>
      </c>
      <c r="L5" s="92"/>
      <c r="M5" s="92"/>
      <c r="N5" s="92">
        <v>32.56</v>
      </c>
      <c r="O5" s="92"/>
      <c r="P5" s="92">
        <v>17.5</v>
      </c>
      <c r="Q5" s="92">
        <v>29.25</v>
      </c>
      <c r="R5" s="92"/>
      <c r="S5" s="92">
        <v>8</v>
      </c>
      <c r="T5" s="92">
        <f>SUM(F5:S5)</f>
        <v>150.21</v>
      </c>
      <c r="U5" s="92">
        <f>38.35+32.56+17.5+29.25</f>
        <v>117.66</v>
      </c>
      <c r="V5" s="100"/>
      <c r="W5" s="105" t="s">
        <v>412</v>
      </c>
      <c r="X5" s="201" t="s">
        <v>413</v>
      </c>
    </row>
    <row r="6" spans="1:29" ht="41.4" customHeight="1">
      <c r="B6" s="190"/>
      <c r="C6" s="191"/>
      <c r="D6" s="87"/>
      <c r="E6" s="88"/>
      <c r="F6" s="89"/>
      <c r="G6" s="89"/>
      <c r="H6" s="89"/>
      <c r="I6" s="89"/>
      <c r="J6" s="89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100"/>
      <c r="W6" s="105"/>
      <c r="X6" s="202"/>
    </row>
    <row r="7" spans="1:29" ht="408" customHeight="1">
      <c r="B7" s="190"/>
      <c r="C7" s="191"/>
      <c r="D7" s="87">
        <v>81</v>
      </c>
      <c r="E7" s="88" t="s">
        <v>168</v>
      </c>
      <c r="F7" s="89"/>
      <c r="G7" s="89"/>
      <c r="H7" s="89"/>
      <c r="I7" s="89"/>
      <c r="J7" s="89"/>
      <c r="K7" s="92"/>
      <c r="L7" s="92"/>
      <c r="M7" s="92">
        <v>1413.6</v>
      </c>
      <c r="N7" s="92"/>
      <c r="O7" s="92"/>
      <c r="P7" s="92">
        <v>21.98</v>
      </c>
      <c r="Q7" s="92">
        <v>10</v>
      </c>
      <c r="R7" s="92"/>
      <c r="S7" s="92"/>
      <c r="T7" s="92">
        <f>M7+P7+Q7</f>
        <v>1445.58</v>
      </c>
      <c r="U7" s="92">
        <f>1413.2+9.4+10</f>
        <v>1432.6000000000001</v>
      </c>
      <c r="V7" s="100"/>
      <c r="W7" s="105" t="s">
        <v>414</v>
      </c>
      <c r="X7" s="205" t="s">
        <v>416</v>
      </c>
    </row>
    <row r="8" spans="1:29" ht="105" customHeight="1">
      <c r="B8" s="190"/>
      <c r="C8" s="191"/>
      <c r="D8" s="87">
        <v>82</v>
      </c>
      <c r="E8" s="88" t="s">
        <v>169</v>
      </c>
      <c r="F8" s="89"/>
      <c r="G8" s="89"/>
      <c r="H8" s="89"/>
      <c r="I8" s="89"/>
      <c r="J8" s="89"/>
      <c r="K8" s="92"/>
      <c r="L8" s="92"/>
      <c r="M8" s="92"/>
      <c r="N8" s="92"/>
      <c r="O8" s="92"/>
      <c r="P8" s="92">
        <v>10</v>
      </c>
      <c r="Q8" s="92"/>
      <c r="R8" s="92"/>
      <c r="S8" s="92"/>
      <c r="T8" s="92">
        <v>10</v>
      </c>
      <c r="U8" s="92">
        <v>0</v>
      </c>
      <c r="V8" s="100"/>
      <c r="W8" s="132" t="s">
        <v>409</v>
      </c>
      <c r="X8" s="206"/>
    </row>
    <row r="9" spans="1:29" ht="408" customHeight="1">
      <c r="B9" s="190"/>
      <c r="C9" s="191"/>
      <c r="D9" s="87">
        <v>83</v>
      </c>
      <c r="E9" s="88" t="s">
        <v>170</v>
      </c>
      <c r="F9" s="89"/>
      <c r="G9" s="89"/>
      <c r="H9" s="89"/>
      <c r="I9" s="89"/>
      <c r="J9" s="92">
        <v>629</v>
      </c>
      <c r="K9" s="92">
        <v>747.93</v>
      </c>
      <c r="L9" s="92"/>
      <c r="M9" s="92"/>
      <c r="N9" s="92"/>
      <c r="O9" s="92"/>
      <c r="P9" s="92">
        <v>45.32</v>
      </c>
      <c r="Q9" s="92"/>
      <c r="R9" s="92"/>
      <c r="S9" s="92"/>
      <c r="T9" s="92">
        <f t="shared" ref="T9" si="0">SUM(F9:S9)</f>
        <v>1422.2499999999998</v>
      </c>
      <c r="U9" s="92">
        <f>1418.68+48.68</f>
        <v>1467.3600000000001</v>
      </c>
      <c r="V9" s="100"/>
      <c r="W9" s="105" t="s">
        <v>417</v>
      </c>
      <c r="X9" s="201" t="s">
        <v>415</v>
      </c>
    </row>
    <row r="10" spans="1:29" ht="108" customHeight="1">
      <c r="B10" s="90"/>
      <c r="C10" s="91"/>
      <c r="D10" s="87"/>
      <c r="E10" s="88"/>
      <c r="F10" s="89"/>
      <c r="G10" s="89"/>
      <c r="H10" s="89"/>
      <c r="I10" s="89"/>
      <c r="J10" s="89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100"/>
      <c r="W10" s="105"/>
      <c r="X10" s="202"/>
    </row>
    <row r="11" spans="1:29" s="77" customFormat="1" ht="32.4" customHeight="1">
      <c r="B11" s="78"/>
      <c r="C11" s="78"/>
      <c r="D11" s="78"/>
      <c r="E11" s="79" t="s">
        <v>47</v>
      </c>
      <c r="F11" s="78"/>
      <c r="G11" s="78"/>
      <c r="H11" s="78"/>
      <c r="I11" s="78"/>
      <c r="J11" s="78"/>
      <c r="K11" s="93"/>
      <c r="L11" s="93"/>
      <c r="M11" s="93"/>
      <c r="N11" s="93"/>
      <c r="O11" s="93"/>
      <c r="P11" s="93"/>
      <c r="Q11" s="93"/>
      <c r="R11" s="93"/>
      <c r="S11" s="93"/>
      <c r="T11" s="94">
        <f>SUM(T5:T9)</f>
        <v>3028.04</v>
      </c>
      <c r="U11" s="94">
        <f>SUM(U5:U10)</f>
        <v>3017.6200000000003</v>
      </c>
      <c r="V11" s="101"/>
      <c r="W11" s="80"/>
    </row>
  </sheetData>
  <mergeCells count="30">
    <mergeCell ref="AA3:AA4"/>
    <mergeCell ref="AC3:AC4"/>
    <mergeCell ref="T3:T4"/>
    <mergeCell ref="AA2:AC2"/>
    <mergeCell ref="X7:X8"/>
    <mergeCell ref="X9:X10"/>
    <mergeCell ref="X5:X6"/>
    <mergeCell ref="F3:F4"/>
    <mergeCell ref="G3:H3"/>
    <mergeCell ref="I3:I4"/>
    <mergeCell ref="N3:N4"/>
    <mergeCell ref="O3:O4"/>
    <mergeCell ref="A1:E1"/>
    <mergeCell ref="Y3:Y4"/>
    <mergeCell ref="Z3:Z4"/>
    <mergeCell ref="J3:L3"/>
    <mergeCell ref="X3:X4"/>
    <mergeCell ref="P3:P4"/>
    <mergeCell ref="Q3:Q4"/>
    <mergeCell ref="M3:M4"/>
    <mergeCell ref="A3:A4"/>
    <mergeCell ref="B3:B4"/>
    <mergeCell ref="C3:C4"/>
    <mergeCell ref="D3:D4"/>
    <mergeCell ref="E3:E4"/>
    <mergeCell ref="B5:B9"/>
    <mergeCell ref="C5:C9"/>
    <mergeCell ref="V3:V4"/>
    <mergeCell ref="R3:R4"/>
    <mergeCell ref="S3:S4"/>
  </mergeCells>
  <pageMargins left="0.70866141732283472" right="0.70866141732283472" top="0.74803149606299213" bottom="0.74803149606299213" header="0.31496062992125984" footer="0.31496062992125984"/>
  <pageSetup paperSize="5" scale="5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2"/>
  <sheetViews>
    <sheetView zoomScale="78" zoomScaleNormal="78" workbookViewId="0">
      <selection activeCell="I22" sqref="I22"/>
    </sheetView>
  </sheetViews>
  <sheetFormatPr defaultColWidth="8.81640625" defaultRowHeight="12.5"/>
  <cols>
    <col min="3" max="3" width="27.54296875" customWidth="1"/>
    <col min="9" max="9" width="48.1796875" style="129" customWidth="1"/>
    <col min="10" max="10" width="13.36328125" bestFit="1" customWidth="1"/>
    <col min="11" max="11" width="14.90625" bestFit="1" customWidth="1"/>
    <col min="12" max="12" width="14.1796875" bestFit="1" customWidth="1"/>
    <col min="13" max="13" width="11.81640625" bestFit="1" customWidth="1"/>
    <col min="14" max="14" width="12.453125" bestFit="1" customWidth="1"/>
  </cols>
  <sheetData>
    <row r="1" spans="1:14" ht="14">
      <c r="A1" s="95"/>
      <c r="B1" s="95"/>
      <c r="C1" s="96"/>
      <c r="D1" s="95"/>
      <c r="E1" s="95"/>
      <c r="F1" s="95"/>
      <c r="G1" s="95"/>
      <c r="H1" s="95"/>
      <c r="I1" s="95"/>
      <c r="J1" s="95"/>
      <c r="K1" s="95"/>
      <c r="L1" s="95"/>
    </row>
    <row r="2" spans="1:14" ht="14">
      <c r="A2" s="95"/>
      <c r="B2" s="95"/>
      <c r="C2" s="96"/>
      <c r="D2" s="95"/>
      <c r="E2" s="95"/>
      <c r="F2" s="95"/>
      <c r="G2" s="95"/>
      <c r="H2" s="95"/>
      <c r="I2" s="95"/>
      <c r="J2" s="95"/>
      <c r="K2" s="95"/>
      <c r="L2" s="95"/>
    </row>
    <row r="3" spans="1:14" ht="18" customHeight="1">
      <c r="A3" s="95"/>
      <c r="B3" s="207" t="s">
        <v>380</v>
      </c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9"/>
    </row>
    <row r="4" spans="1:14" ht="70">
      <c r="A4" s="95"/>
      <c r="B4" s="114" t="s">
        <v>381</v>
      </c>
      <c r="C4" s="114" t="s">
        <v>382</v>
      </c>
      <c r="D4" s="114" t="s">
        <v>383</v>
      </c>
      <c r="E4" s="114" t="s">
        <v>394</v>
      </c>
      <c r="F4" s="114" t="s">
        <v>393</v>
      </c>
      <c r="G4" s="114" t="s">
        <v>395</v>
      </c>
      <c r="H4" s="114" t="s">
        <v>398</v>
      </c>
      <c r="I4" s="114" t="s">
        <v>384</v>
      </c>
      <c r="J4" s="114" t="s">
        <v>405</v>
      </c>
      <c r="K4" s="114" t="s">
        <v>406</v>
      </c>
      <c r="L4" s="114" t="s">
        <v>402</v>
      </c>
      <c r="M4" s="114" t="s">
        <v>403</v>
      </c>
      <c r="N4" s="114" t="s">
        <v>404</v>
      </c>
    </row>
    <row r="5" spans="1:14" ht="14">
      <c r="A5" s="97"/>
      <c r="B5" s="115">
        <v>1</v>
      </c>
      <c r="C5" s="116" t="s">
        <v>385</v>
      </c>
      <c r="D5" s="115">
        <v>1</v>
      </c>
      <c r="E5" s="115">
        <v>1</v>
      </c>
      <c r="F5" s="115">
        <v>0</v>
      </c>
      <c r="G5" s="117">
        <v>50000</v>
      </c>
      <c r="H5" s="117">
        <v>80000</v>
      </c>
      <c r="I5" s="115" t="s">
        <v>386</v>
      </c>
      <c r="J5" s="117">
        <f t="shared" ref="J5:J12" si="0">H5*12</f>
        <v>960000</v>
      </c>
      <c r="K5" s="118">
        <f>(80000*6%+80000)*12</f>
        <v>1017600</v>
      </c>
      <c r="L5" s="119">
        <f>J5</f>
        <v>960000</v>
      </c>
      <c r="M5" s="120">
        <f>K5</f>
        <v>1017600</v>
      </c>
      <c r="N5" s="121">
        <f>L5+M5</f>
        <v>1977600</v>
      </c>
    </row>
    <row r="6" spans="1:14" ht="30" customHeight="1">
      <c r="A6" s="97"/>
      <c r="B6" s="115">
        <v>2</v>
      </c>
      <c r="C6" s="127" t="s">
        <v>387</v>
      </c>
      <c r="D6" s="115">
        <v>1</v>
      </c>
      <c r="E6" s="115">
        <v>3</v>
      </c>
      <c r="F6" s="115">
        <v>1</v>
      </c>
      <c r="G6" s="117">
        <v>46236.14</v>
      </c>
      <c r="H6" s="117">
        <v>65000</v>
      </c>
      <c r="I6" s="122" t="s">
        <v>399</v>
      </c>
      <c r="J6" s="117">
        <f t="shared" si="0"/>
        <v>780000</v>
      </c>
      <c r="K6" s="118">
        <f>(65000*6%+65000)*12</f>
        <v>826800</v>
      </c>
      <c r="L6" s="119">
        <f>J6*3</f>
        <v>2340000</v>
      </c>
      <c r="M6" s="120">
        <f>K6*3</f>
        <v>2480400</v>
      </c>
      <c r="N6" s="121">
        <f t="shared" ref="N6:N11" si="1">L6+M6</f>
        <v>4820400</v>
      </c>
    </row>
    <row r="7" spans="1:14" ht="14">
      <c r="A7" s="97"/>
      <c r="B7" s="115">
        <v>3</v>
      </c>
      <c r="C7" s="116" t="s">
        <v>397</v>
      </c>
      <c r="D7" s="115">
        <v>0</v>
      </c>
      <c r="E7" s="115">
        <v>1</v>
      </c>
      <c r="F7" s="115">
        <v>0</v>
      </c>
      <c r="G7" s="117">
        <v>0</v>
      </c>
      <c r="H7" s="117">
        <v>60000</v>
      </c>
      <c r="I7" s="115" t="s">
        <v>400</v>
      </c>
      <c r="J7" s="117">
        <f t="shared" si="0"/>
        <v>720000</v>
      </c>
      <c r="K7" s="118">
        <f>(60000*6%+60000)*12</f>
        <v>763200</v>
      </c>
      <c r="L7" s="119">
        <f>J7</f>
        <v>720000</v>
      </c>
      <c r="M7" s="120">
        <f>K7</f>
        <v>763200</v>
      </c>
      <c r="N7" s="121">
        <f t="shared" si="1"/>
        <v>1483200</v>
      </c>
    </row>
    <row r="8" spans="1:14" ht="14">
      <c r="A8" s="97"/>
      <c r="B8" s="115">
        <v>3</v>
      </c>
      <c r="C8" s="116" t="s">
        <v>388</v>
      </c>
      <c r="D8" s="115">
        <v>1</v>
      </c>
      <c r="E8" s="115">
        <v>2</v>
      </c>
      <c r="F8" s="115">
        <v>0</v>
      </c>
      <c r="G8" s="117">
        <v>30000</v>
      </c>
      <c r="H8" s="117">
        <v>50000</v>
      </c>
      <c r="I8" s="115" t="s">
        <v>386</v>
      </c>
      <c r="J8" s="117">
        <f t="shared" si="0"/>
        <v>600000</v>
      </c>
      <c r="K8" s="118">
        <f>(50000*6%+50000)*12</f>
        <v>636000</v>
      </c>
      <c r="L8" s="119">
        <f t="shared" ref="L8:M10" si="2">J8*2</f>
        <v>1200000</v>
      </c>
      <c r="M8" s="120">
        <f t="shared" si="2"/>
        <v>1272000</v>
      </c>
      <c r="N8" s="121">
        <f t="shared" si="1"/>
        <v>2472000</v>
      </c>
    </row>
    <row r="9" spans="1:14" ht="28">
      <c r="A9" s="97"/>
      <c r="B9" s="115">
        <v>4</v>
      </c>
      <c r="C9" s="116" t="s">
        <v>389</v>
      </c>
      <c r="D9" s="115">
        <v>1</v>
      </c>
      <c r="E9" s="115">
        <v>2</v>
      </c>
      <c r="F9" s="115">
        <v>1</v>
      </c>
      <c r="G9" s="117">
        <v>43619</v>
      </c>
      <c r="H9" s="117">
        <v>50000</v>
      </c>
      <c r="I9" s="122" t="s">
        <v>401</v>
      </c>
      <c r="J9" s="118">
        <f t="shared" si="0"/>
        <v>600000</v>
      </c>
      <c r="K9" s="118">
        <f>(50000*6%+50000)*12</f>
        <v>636000</v>
      </c>
      <c r="L9" s="123">
        <f t="shared" si="2"/>
        <v>1200000</v>
      </c>
      <c r="M9" s="120">
        <f t="shared" si="2"/>
        <v>1272000</v>
      </c>
      <c r="N9" s="121">
        <f t="shared" si="1"/>
        <v>2472000</v>
      </c>
    </row>
    <row r="10" spans="1:14" ht="14">
      <c r="A10" s="97"/>
      <c r="B10" s="115">
        <v>5</v>
      </c>
      <c r="C10" s="116" t="s">
        <v>390</v>
      </c>
      <c r="D10" s="115">
        <v>1</v>
      </c>
      <c r="E10" s="115">
        <v>2</v>
      </c>
      <c r="F10" s="115">
        <v>0</v>
      </c>
      <c r="G10" s="124">
        <v>10000</v>
      </c>
      <c r="H10" s="124">
        <v>35000</v>
      </c>
      <c r="I10" s="122" t="s">
        <v>396</v>
      </c>
      <c r="J10" s="117">
        <f t="shared" si="0"/>
        <v>420000</v>
      </c>
      <c r="K10" s="118">
        <f>(35000*6%+35000)*12</f>
        <v>445200</v>
      </c>
      <c r="L10" s="119">
        <f t="shared" si="2"/>
        <v>840000</v>
      </c>
      <c r="M10" s="120">
        <f t="shared" si="2"/>
        <v>890400</v>
      </c>
      <c r="N10" s="121">
        <f t="shared" si="1"/>
        <v>1730400</v>
      </c>
    </row>
    <row r="11" spans="1:14" ht="14">
      <c r="A11" s="97"/>
      <c r="B11" s="115">
        <v>6</v>
      </c>
      <c r="C11" s="116" t="s">
        <v>391</v>
      </c>
      <c r="D11" s="115">
        <v>3</v>
      </c>
      <c r="E11" s="115">
        <v>4</v>
      </c>
      <c r="F11" s="115">
        <v>2</v>
      </c>
      <c r="G11" s="117">
        <v>27102</v>
      </c>
      <c r="H11" s="117">
        <v>30000</v>
      </c>
      <c r="I11" s="125" t="s">
        <v>392</v>
      </c>
      <c r="J11" s="118">
        <f t="shared" si="0"/>
        <v>360000</v>
      </c>
      <c r="K11" s="118">
        <f>(30000*5%+30000)*12</f>
        <v>378000</v>
      </c>
      <c r="L11" s="123">
        <f>J11*4</f>
        <v>1440000</v>
      </c>
      <c r="M11" s="120">
        <f>K11*4</f>
        <v>1512000</v>
      </c>
      <c r="N11" s="121">
        <f t="shared" si="1"/>
        <v>2952000</v>
      </c>
    </row>
    <row r="12" spans="1:14" ht="14">
      <c r="A12" s="97"/>
      <c r="B12" s="98">
        <v>7</v>
      </c>
      <c r="C12" s="130" t="s">
        <v>407</v>
      </c>
      <c r="D12" s="98">
        <v>0</v>
      </c>
      <c r="E12" s="98">
        <v>1</v>
      </c>
      <c r="F12" s="98">
        <v>0</v>
      </c>
      <c r="G12" s="99">
        <v>0</v>
      </c>
      <c r="H12" s="99">
        <v>15000</v>
      </c>
      <c r="I12" s="98" t="s">
        <v>408</v>
      </c>
      <c r="J12" s="112">
        <f t="shared" si="0"/>
        <v>180000</v>
      </c>
      <c r="K12" s="118">
        <f>(15000*5%+15000)*12</f>
        <v>189000</v>
      </c>
      <c r="L12" s="112">
        <f>J12</f>
        <v>180000</v>
      </c>
      <c r="M12" s="131">
        <f>K12</f>
        <v>189000</v>
      </c>
      <c r="N12" s="131">
        <f>L12+M12</f>
        <v>369000</v>
      </c>
    </row>
    <row r="13" spans="1:14" ht="14">
      <c r="A13" s="97"/>
      <c r="B13" s="97"/>
      <c r="C13" s="108"/>
      <c r="D13" s="109"/>
      <c r="E13" s="109"/>
      <c r="F13" s="109"/>
      <c r="G13" s="110"/>
      <c r="H13" s="110"/>
      <c r="I13" s="128"/>
      <c r="J13" s="111"/>
      <c r="K13" s="111"/>
      <c r="L13" s="97"/>
    </row>
    <row r="14" spans="1:14" ht="14">
      <c r="A14" s="97"/>
      <c r="B14" s="97"/>
      <c r="C14" s="108"/>
      <c r="D14" s="109"/>
      <c r="E14" s="109"/>
      <c r="F14" s="109"/>
      <c r="G14" s="97"/>
      <c r="H14" s="110"/>
      <c r="I14" s="128"/>
      <c r="J14" s="111"/>
      <c r="K14" s="111"/>
      <c r="L14" s="97"/>
    </row>
    <row r="15" spans="1:14" ht="14">
      <c r="A15" s="97"/>
      <c r="B15" s="97"/>
      <c r="C15" s="108"/>
      <c r="D15" s="97"/>
      <c r="E15" s="97"/>
      <c r="F15" s="97"/>
      <c r="G15" s="97"/>
      <c r="H15" s="97"/>
      <c r="I15" s="128"/>
      <c r="J15" s="97"/>
      <c r="K15" s="97"/>
      <c r="L15" s="97"/>
    </row>
    <row r="16" spans="1:14" ht="14">
      <c r="I16" s="126"/>
      <c r="L16" s="113"/>
    </row>
    <row r="17" spans="8:9" ht="14">
      <c r="I17" s="126"/>
    </row>
    <row r="18" spans="8:9" ht="14">
      <c r="I18" s="126"/>
    </row>
    <row r="22" spans="8:9">
      <c r="H22" s="107"/>
    </row>
  </sheetData>
  <mergeCells count="1">
    <mergeCell ref="B3:N3"/>
  </mergeCells>
  <pageMargins left="0.70866141732283472" right="0.70866141732283472" top="0.74803149606299213" bottom="0.74803149606299213" header="0.31496062992125984" footer="0.31496062992125984"/>
  <pageSetup paperSize="5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Sources of Funding</vt:lpstr>
      <vt:lpstr>Pool wise Summary</vt:lpstr>
      <vt:lpstr>Annexure-1 Budgeting format</vt:lpstr>
      <vt:lpstr>Annexure_Untied Funds</vt:lpstr>
      <vt:lpstr>Annex brief 2024-26</vt:lpstr>
      <vt:lpstr>Annexure-1 NVHCP 2024-26</vt:lpstr>
      <vt:lpstr>HR calculations </vt:lpstr>
      <vt:lpstr>'Annexure-1 Budgeting format'!Print_Area</vt:lpstr>
      <vt:lpstr>'Annexure-1 NVHCP 2024-26'!Print_Area</vt:lpstr>
      <vt:lpstr>'Annexure-1 Budgeting format'!Print_Titles</vt:lpstr>
      <vt:lpstr>'Annexure-1 NVHCP 2024-26'!Print_Titles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 Sharma</dc:creator>
  <cp:lastModifiedBy>Yashwinder Singh</cp:lastModifiedBy>
  <cp:lastPrinted>2023-10-18T08:38:51Z</cp:lastPrinted>
  <dcterms:created xsi:type="dcterms:W3CDTF">2021-12-06T02:34:00Z</dcterms:created>
  <dcterms:modified xsi:type="dcterms:W3CDTF">2023-10-20T08:51:41Z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0AFE826601CF420A88CF5564931E506C</vt:lpwstr>
  </property>
  <property fmtid="{D5CDD505-2E9C-101B-9397-08002B2CF9AE}" pid="3" name="KSOProductBuildVer">
    <vt:lpwstr>1033-11.2.0.11440</vt:lpwstr>
  </property>
</Properties>
</file>