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8920" yWindow="-3645" windowWidth="20730" windowHeight="11760"/>
  </bookViews>
  <sheets>
    <sheet name="PIP I" sheetId="4" r:id="rId1"/>
    <sheet name="Sheet1" sheetId="7" r:id="rId2"/>
  </sheets>
  <definedNames>
    <definedName name="_Fill" hidden="1">#REF!</definedName>
    <definedName name="_xlnm._FilterDatabase" localSheetId="0" hidden="1">'PIP I'!#REF!</definedName>
    <definedName name="_Key1" hidden="1">#REF!</definedName>
    <definedName name="_Sort" hidden="1">#REF!</definedName>
    <definedName name="data">#REF!</definedName>
    <definedName name="_xlnm.Database">#REF!</definedName>
    <definedName name="_xlnm.Print_Area" localSheetId="0">'PIP I'!$A$1:$G$40</definedName>
    <definedName name="_xlnm.Print_Titles" localSheetId="0">'PIP I'!$A:$B,'PIP I'!#REF!</definedName>
    <definedName name="rch" hidden="1">#REF!</definedName>
  </definedNames>
  <calcPr calcId="124519"/>
</workbook>
</file>

<file path=xl/calcChain.xml><?xml version="1.0" encoding="utf-8"?>
<calcChain xmlns="http://schemas.openxmlformats.org/spreadsheetml/2006/main">
  <c r="E39" i="4"/>
  <c r="F39"/>
  <c r="E29"/>
  <c r="F27"/>
  <c r="F26"/>
  <c r="F24"/>
  <c r="F23"/>
  <c r="E22"/>
  <c r="F22" s="1"/>
  <c r="F21"/>
  <c r="F29" s="1"/>
  <c r="F40" l="1"/>
  <c r="E40"/>
  <c r="F16"/>
  <c r="E16"/>
</calcChain>
</file>

<file path=xl/sharedStrings.xml><?xml version="1.0" encoding="utf-8"?>
<sst xmlns="http://schemas.openxmlformats.org/spreadsheetml/2006/main" count="91" uniqueCount="83">
  <si>
    <t>FMR Code</t>
  </si>
  <si>
    <t>Budget Head</t>
  </si>
  <si>
    <t>Sub Total</t>
  </si>
  <si>
    <t>TRAINING/SENSITIZATION</t>
  </si>
  <si>
    <t>LABORATORY SUPPORT</t>
  </si>
  <si>
    <t>District Public Health Laboratory Strengthening</t>
  </si>
  <si>
    <t>Non-recurring costs on account of equipment for district public health labs requiring strengthening</t>
  </si>
  <si>
    <t>Referral Network of laboratories (Govt. Medical College labs)</t>
  </si>
  <si>
    <t xml:space="preserve">Sub Total </t>
  </si>
  <si>
    <t>TOTAL</t>
  </si>
  <si>
    <t>Remarks</t>
  </si>
  <si>
    <t>Unit Cost (Rs Lakhs)</t>
  </si>
  <si>
    <t>Quantity / Target</t>
  </si>
  <si>
    <t>Integrated Disease Surveillance Programme (IDSP) PUNJAB</t>
  </si>
  <si>
    <t>Printing</t>
  </si>
  <si>
    <t xml:space="preserve">Office expenses on telephone, fax, Broadband Expenses,  other miscellenious expenditures etc. </t>
  </si>
  <si>
    <t xml:space="preserve">Ongoing Activity at State level </t>
  </si>
  <si>
    <t xml:space="preserve">Ongoing Activity at Districts level </t>
  </si>
  <si>
    <t>MOBILITY: Travel Cost, POL, etc during outbreak investigations, sample transportation and field visits for monitoring programme activities at SSU on need basis</t>
  </si>
  <si>
    <t>MOBILITY: Travel Cost, POL, etc during outbreak investigations, sample transportation and field visits for monitoring programme activities at DSU on need basis</t>
  </si>
  <si>
    <t>1 BATCH at SHQ</t>
  </si>
  <si>
    <t>PIP F.Y.2024-25 &amp; 2025-26</t>
  </si>
  <si>
    <t>Budget 2024-25(Rs.Lakhs)</t>
  </si>
  <si>
    <t>Budget 2025-26 @ 10% increase(Rs.Lakhs)</t>
  </si>
  <si>
    <t>MPHW MALE</t>
  </si>
  <si>
    <t>LAB TECHNICIAN</t>
  </si>
  <si>
    <t xml:space="preserve">PHARMACY OFFICER </t>
  </si>
  <si>
    <t xml:space="preserve">1 BATCH at each District </t>
  </si>
  <si>
    <t>63.2.1</t>
  </si>
  <si>
    <t>63.2.2</t>
  </si>
  <si>
    <t>63.2.4</t>
  </si>
  <si>
    <t>63.4.1</t>
  </si>
  <si>
    <t>63.4.2</t>
  </si>
  <si>
    <t>63.4.3</t>
  </si>
  <si>
    <t>63.4.4</t>
  </si>
  <si>
    <t>Surveillance , Research,Review,Evaluation (SRRE)</t>
  </si>
  <si>
    <t>MPHW MALE, SI</t>
  </si>
  <si>
    <t>LT,NURSES</t>
  </si>
  <si>
    <t xml:space="preserve">Medical Officers </t>
  </si>
  <si>
    <t xml:space="preserve">Operational Cost </t>
  </si>
  <si>
    <t>Minor repairs and AMC of IT/Office equipment under IDSP</t>
  </si>
  <si>
    <t>Microbiologist</t>
  </si>
  <si>
    <t>Printing of Case definition (P -2198 &amp; L-1952), Lab Request Forms-38560 for C/S, WBD-7177, Influenza-7445, Scrub Typhus-6233, Brucellosis-6133</t>
  </si>
  <si>
    <t>Equipments for the newly to be upgraded DPHL Malerkotla lab. BSC, Hot air oven, Incubator-2, ELISA reader &amp; Washer etc.. 17.55 lakhs
Procurement of autoclaves for 22 DPHLs @1.00 lakh each = 22.00 lakhs in 2024-25
Procurement and replacement of old equipments like incubator, electrical wire loop sterilizer, ph meter etc in 2025-26. (24.20)</t>
  </si>
  <si>
    <t>Culture &amp; antibiotic discs</t>
  </si>
  <si>
    <t>Procurement of antibiotic discs and culture media as per utilization in previous years</t>
  </si>
  <si>
    <t>ELISA kits</t>
  </si>
  <si>
    <t xml:space="preserve">Procurement of ELISA kits (Hepatitis A, Hep E, Scrub typhus, Mumps) as per utilization in previous years </t>
  </si>
  <si>
    <t>Sterile urine/stool containers</t>
  </si>
  <si>
    <t xml:space="preserve">Procurement of urine containers /Stool containers as per utilization in previous years the rate of one urine container as per RC (PHSC) 4.94 and total requirement per lab is 2000 </t>
  </si>
  <si>
    <t>Glass Bottles for water sample collection 500ml (Autoclavable)</t>
  </si>
  <si>
    <t>Water sample collection during outbreaks and in routine to be sent for bacteriological testing at SPHL Kharar. The apperoximate cost of glass bottle ranges from Rs 500-700</t>
  </si>
  <si>
    <t xml:space="preserve">H1N1 influenza test kit PCR </t>
  </si>
  <si>
    <r>
      <t xml:space="preserve">A pilot project to start influenza tetsing in 07 functional PCR labs in district </t>
    </r>
    <r>
      <rPr>
        <u/>
        <sz val="12"/>
        <color theme="1"/>
        <rFont val="Calibri"/>
        <family val="2"/>
        <scheme val="minor"/>
      </rPr>
      <t>Ludhiana, Bathinda, Fatehgarh Sahib, Pathankot, Gurdaspur, Sri Muktsar sahib and Hoshiarpur</t>
    </r>
    <r>
      <rPr>
        <sz val="12"/>
        <color theme="1"/>
        <rFont val="Calibri"/>
        <family val="2"/>
        <scheme val="minor"/>
      </rPr>
      <t xml:space="preserve"> in year 2024-25.
In year 2025-26 new 10 PCR labs to enroll for the Influenza testing (total 17 PCR lab)</t>
    </r>
  </si>
  <si>
    <t>H1N1 drugs &amp; logistics</t>
  </si>
  <si>
    <t>Tab tamiflu75mg- 123/-x5000 = 6.15
Tab Tamiflu 30mg= 61.50 /- x1500= 92250
Syrup Tamiflu 75ml= 323/- x1000= 323000
PPE -240/- x5000= 12.00 lakhs
N95 - 3/- x2500 = 17500/-
VTMs - 5/- x7000=35000/-
triple layer mask - 1/- x25000= 25000/-</t>
  </si>
  <si>
    <t xml:space="preserve">H1N1 vaccine </t>
  </si>
  <si>
    <t>Ongoing Activity @ Rs. 11 lacs for Districts &amp; Rs. 10 lacs for State (Office Expenses, Technical Work Group Meeting, Quaterly Review meeting of Epidemiologist</t>
  </si>
  <si>
    <t xml:space="preserve">Ongoing Activity @ Rs.2 lac as annual grant for 3  Govt. Medical Colleges as State Referral Labs, Inclusion of AIMS Mohali </t>
  </si>
  <si>
    <t>RRT</t>
  </si>
  <si>
    <t>2 BATCH at SHQ</t>
  </si>
  <si>
    <t>Medical Officers AT AAC</t>
  </si>
  <si>
    <t>IMA</t>
  </si>
  <si>
    <t>CHO posted at 2512 HWC</t>
  </si>
  <si>
    <t>56 BATCHES IN all districts (3 to 5 batch in one district)</t>
  </si>
  <si>
    <t>IT Equipments (PC with Printer &amp; UPS for all 23 Districts and 10 laptops for SHQ Staff )</t>
  </si>
  <si>
    <t>Tabs for MPHW for IHIP reporting (3000 tabs)</t>
  </si>
  <si>
    <t>63.4.5</t>
  </si>
  <si>
    <t>63.4.6</t>
  </si>
  <si>
    <t>Meeting/Sensitization at State of 23 participants. Medical Officers from Blocks to be sensitized.  Per head Sensitization Material Rs. 500/-, TA=2500/-, Food: Rs. 350/- + Other expenses:  Rs.15,000/- Total Rs. 92050/-  per batch.</t>
  </si>
  <si>
    <t>6 person from each District as a member of District RRT. Epidemiologist, Microbiologist, Medical Specialists, Paediatrician, Lab Technician, MPHW.  2 batches of 70 participants in each batch. Capacity building of RRTs for Outbreak Investigation of Communicable diseases, sample transportation and management of outbreaks and final report writing of outbreaks in collaboration with PGI and Medical Colleges.  Per head Sensitization Material Rs. 500/-, TA=2500/-, Food: Rs. 350/- + Other expenses:  Rs.15,000/- Total Rs. 249500/-  per batch.</t>
  </si>
  <si>
    <t>Meeting/Sensitization at State of 23 participants, 1 IMA representative from each district for regarding surveillance of Communicable diseases, reporting of triggers outbreaks and investigations in outbreaks and IHIP reporting.  Per head Sensitization Material Rs. 500/-, TA=2500/-, Food: Rs. 350/- + Other expenses:  Rs.15,000/- Total Rs. 92050/-  per batch.</t>
  </si>
  <si>
    <t>Capacity building of Microbiologists (IDSP and Regular) at State level in collaboration with PGI and Medical Colleges for routine serology and culture testing, sample transportaion, outbreak testing, QAS and AMR.  Per head Sensitization Material Rs. 300/-, TA=2000/-, Food: Rs. 300/- + Other expenses:  Rs.10,000/- Total Rs.69800/-  per batch.</t>
  </si>
  <si>
    <t xml:space="preserve">Capacity building at State of 46 participants for IHIP and Outbreak reporting.  Per head Sensitization Material Rs. 300/-, TA  = 1500/-, Food: Rs. 250/- + Other expenses:  Rs.8,000/-  Total Rs.102300/- per batch  </t>
  </si>
  <si>
    <t xml:space="preserve">Capacity building of 46 participants from DHs for strengthening of serology, culture and outbreak investigation and inclusion in RT PCR testing.  Per head Sensitization Material Rs. 300/-, TA  = 1500/-, Food: Rs. 250/- + Other expenses:  Rs.8,000/-  Total Rs.102300/- per batch  </t>
  </si>
  <si>
    <t xml:space="preserve">Capacity building at State of 46 participants from SDHs for triggers of outbreaks and IHIP reporting.  Per head Sensitization Material Rs. 300/-, TA =2000, Food: Rs. 300/- + Other expenses:  Rs.7000/-  Total Rs. 126600/- </t>
  </si>
  <si>
    <t>1 Batches per district. One Batch of 20 trainees  (Total   trainees 20). The trainings will be imparted by Staff trained at State HQ for triggers and IHIP. Per head Sensitization Material Rs.200/-, Travel Rs. 500/-, Food: Rs. 200/- + Other expenses for one batch:  Rs. 3000/-   Total Rs. 21000/- per batch..(21000X23)=4,83,000/-</t>
  </si>
  <si>
    <t>1 Batches per district. One Batch of 20 trainees  (Total   trainees 20).  Per head Sensitization Material Rs.200/-, Travel Rs. 500/-, Food: Rs. 200/- + Other expenses for one batch:  Rs. 3000/-   Total Rs. 21,000/- per batch..(21000X23)=4,83,000/-</t>
  </si>
  <si>
    <t>3 TO 5 Batches per district as per number of HWC. The CHOs will be trained regarding surveillance of Communicable diseases, reporting of triggers of outbreaks and investigations in outbreaks and IHIP reporting. One Batch of 45 trainees .  Per head Sensitization Material Rs.200/-, Travel Rs. 500/-, Food: Rs. 200/- + Other expenses for one batch:  Rs. 5000/-   Total Rs. 45500/- per batch..(45500X56)= 25,48,000/-</t>
  </si>
  <si>
    <t>Tabs for MPHW for IHIP reporting (3000 tabs @16500/-)</t>
  </si>
  <si>
    <t>Ongoing Activity for minor repair of IT equipment(Computer Screen &amp;CPU, Printer, UPS, Laptop, Projector, VC Camera)</t>
  </si>
  <si>
    <t>23 PC with Printer &amp; UPS @65000, 1 for each of 23 districts, 
10 Laptops@65000/-(1495000+650000) for SPO and staff at SHQ</t>
  </si>
  <si>
    <t>Capacity Building at State level for of 46 participants, 2 from each district for MOs of UPHCs/ UCHCs regarding surveillance of Communicable diseases, reporting of triggers of outbreaks and investigations in outbreaks and IHIP reporting.  Per head Sensitization Material Rs. 500/-, TA=2500/-, Food: Rs. 350/- + Other expenses:  Rs.15,000/- Total Rs. 169100/-  per batch.</t>
  </si>
</sst>
</file>

<file path=xl/styles.xml><?xml version="1.0" encoding="utf-8"?>
<styleSheet xmlns="http://schemas.openxmlformats.org/spreadsheetml/2006/main">
  <numFmts count="3">
    <numFmt numFmtId="43" formatCode="_(* #,##0.00_);_(* \(#,##0.00\);_(* &quot;-&quot;??_);_(@_)"/>
    <numFmt numFmtId="164" formatCode="_(* #,##0.00_);_(* \(#,##0.00\);_(* \-??_);_(@_)"/>
    <numFmt numFmtId="165" formatCode="0.0"/>
  </numFmts>
  <fonts count="17">
    <font>
      <sz val="11"/>
      <color theme="1"/>
      <name val="Calibri"/>
      <family val="2"/>
      <scheme val="minor"/>
    </font>
    <font>
      <sz val="10"/>
      <name val="Arial"/>
      <family val="2"/>
    </font>
    <font>
      <sz val="11"/>
      <color indexed="8"/>
      <name val="Calibri"/>
      <family val="2"/>
    </font>
    <font>
      <sz val="12"/>
      <name val="Calibri"/>
      <family val="2"/>
    </font>
    <font>
      <sz val="11"/>
      <color theme="1"/>
      <name val="Calibri"/>
      <family val="2"/>
      <scheme val="minor"/>
    </font>
    <font>
      <u/>
      <sz val="11"/>
      <color theme="10"/>
      <name val="Calibri"/>
      <family val="2"/>
    </font>
    <font>
      <u/>
      <sz val="10"/>
      <color theme="10"/>
      <name val="Arial"/>
      <family val="2"/>
    </font>
    <font>
      <b/>
      <sz val="11"/>
      <color theme="1"/>
      <name val="Calibri"/>
      <family val="2"/>
      <scheme val="minor"/>
    </font>
    <font>
      <b/>
      <sz val="12"/>
      <name val="Calibri"/>
      <family val="2"/>
      <scheme val="minor"/>
    </font>
    <font>
      <sz val="12"/>
      <color theme="1"/>
      <name val="Calibri"/>
      <family val="2"/>
      <scheme val="minor"/>
    </font>
    <font>
      <sz val="12"/>
      <name val="Calibri"/>
      <family val="2"/>
      <scheme val="minor"/>
    </font>
    <font>
      <sz val="12"/>
      <color indexed="8"/>
      <name val="Calibri"/>
      <family val="2"/>
      <scheme val="minor"/>
    </font>
    <font>
      <b/>
      <sz val="12"/>
      <color theme="1"/>
      <name val="Calibri"/>
      <family val="2"/>
      <scheme val="minor"/>
    </font>
    <font>
      <b/>
      <sz val="12"/>
      <color indexed="8"/>
      <name val="Calibri"/>
      <family val="2"/>
      <scheme val="minor"/>
    </font>
    <font>
      <b/>
      <sz val="14"/>
      <color theme="1"/>
      <name val="Calibri"/>
      <family val="2"/>
      <scheme val="minor"/>
    </font>
    <font>
      <b/>
      <sz val="16"/>
      <name val="Calibri"/>
      <family val="2"/>
      <scheme val="minor"/>
    </font>
    <font>
      <u/>
      <sz val="12"/>
      <color theme="1"/>
      <name val="Calibri"/>
      <family val="2"/>
      <scheme val="minor"/>
    </font>
  </fonts>
  <fills count="8">
    <fill>
      <patternFill patternType="none"/>
    </fill>
    <fill>
      <patternFill patternType="gray125"/>
    </fill>
    <fill>
      <patternFill patternType="solid">
        <fgColor indexed="15"/>
        <bgColor indexed="64"/>
      </patternFill>
    </fill>
    <fill>
      <patternFill patternType="solid">
        <fgColor indexed="9"/>
        <bgColor indexed="64"/>
      </patternFill>
    </fill>
    <fill>
      <patternFill patternType="solid">
        <fgColor indexed="47"/>
        <bgColor indexed="64"/>
      </patternFill>
    </fill>
    <fill>
      <patternFill patternType="solid">
        <fgColor theme="0"/>
        <bgColor indexed="64"/>
      </patternFill>
    </fill>
    <fill>
      <patternFill patternType="solid">
        <fgColor theme="4" tint="0.39997558519241921"/>
        <bgColor indexed="64"/>
      </patternFill>
    </fill>
    <fill>
      <patternFill patternType="solid">
        <fgColor theme="9"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9">
    <xf numFmtId="0" fontId="0" fillId="0" borderId="0"/>
    <xf numFmtId="43" fontId="4" fillId="0" borderId="0" applyFont="0" applyFill="0" applyBorder="0" applyAlignment="0" applyProtection="0"/>
    <xf numFmtId="0"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4" fillId="0" borderId="0" applyFont="0" applyFill="0" applyBorder="0" applyAlignment="0" applyProtection="0"/>
    <xf numFmtId="164" fontId="1" fillId="0" borderId="0" applyFont="0" applyFill="0" applyAlignment="0" applyProtection="0"/>
    <xf numFmtId="0" fontId="5"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4" fillId="0" borderId="0"/>
    <xf numFmtId="0" fontId="4"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67">
    <xf numFmtId="0" fontId="0" fillId="0" borderId="0" xfId="0"/>
    <xf numFmtId="2" fontId="8" fillId="0" borderId="1" xfId="0" applyNumberFormat="1" applyFont="1" applyFill="1" applyBorder="1" applyAlignment="1">
      <alignment horizontal="center" vertical="top" wrapText="1"/>
    </xf>
    <xf numFmtId="2" fontId="11" fillId="0" borderId="1" xfId="0" applyNumberFormat="1" applyFont="1" applyFill="1" applyBorder="1" applyAlignment="1" applyProtection="1">
      <alignment horizontal="center" vertical="top" wrapText="1"/>
      <protection locked="0"/>
    </xf>
    <xf numFmtId="2" fontId="10" fillId="0" borderId="1" xfId="0" applyNumberFormat="1" applyFont="1" applyFill="1" applyBorder="1" applyAlignment="1" applyProtection="1">
      <alignment horizontal="center" vertical="top" wrapText="1"/>
      <protection locked="0"/>
    </xf>
    <xf numFmtId="0" fontId="0" fillId="0" borderId="0" xfId="0" applyFont="1" applyFill="1" applyAlignment="1">
      <alignment vertical="center"/>
    </xf>
    <xf numFmtId="0" fontId="0" fillId="0" borderId="0" xfId="0" applyFill="1" applyAlignment="1">
      <alignment vertical="center"/>
    </xf>
    <xf numFmtId="2" fontId="9" fillId="0" borderId="1" xfId="0" applyNumberFormat="1" applyFont="1" applyFill="1" applyBorder="1" applyAlignment="1">
      <alignment horizontal="center" vertical="center"/>
    </xf>
    <xf numFmtId="165" fontId="10" fillId="0" borderId="1" xfId="0" applyNumberFormat="1" applyFont="1" applyFill="1" applyBorder="1" applyAlignment="1" applyProtection="1">
      <alignment vertical="top" wrapText="1"/>
      <protection locked="0"/>
    </xf>
    <xf numFmtId="0" fontId="12" fillId="0" borderId="3" xfId="0" applyFont="1" applyFill="1" applyBorder="1" applyAlignment="1">
      <alignment vertical="center"/>
    </xf>
    <xf numFmtId="0" fontId="0" fillId="0" borderId="1" xfId="0" applyFill="1" applyBorder="1" applyAlignment="1">
      <alignment vertical="center" wrapText="1"/>
    </xf>
    <xf numFmtId="2" fontId="8" fillId="0" borderId="1" xfId="0" applyNumberFormat="1" applyFont="1" applyFill="1" applyBorder="1" applyAlignment="1">
      <alignment horizontal="justify" vertical="top" wrapText="1"/>
    </xf>
    <xf numFmtId="0" fontId="14" fillId="0" borderId="4" xfId="0" applyFont="1" applyFill="1" applyBorder="1" applyAlignment="1">
      <alignment vertical="center"/>
    </xf>
    <xf numFmtId="0" fontId="12" fillId="5" borderId="1" xfId="0" applyFont="1" applyFill="1" applyBorder="1" applyAlignment="1">
      <alignment vertical="top" wrapText="1"/>
    </xf>
    <xf numFmtId="1" fontId="10" fillId="0" borderId="1" xfId="0" applyNumberFormat="1" applyFont="1" applyFill="1" applyBorder="1" applyAlignment="1" applyProtection="1">
      <alignment horizontal="center" vertical="top" wrapText="1"/>
      <protection locked="0"/>
    </xf>
    <xf numFmtId="0" fontId="8" fillId="2" borderId="1" xfId="0" applyFont="1" applyFill="1" applyBorder="1" applyAlignment="1">
      <alignment horizontal="left" vertical="top"/>
    </xf>
    <xf numFmtId="165" fontId="13" fillId="2" borderId="1" xfId="0" applyNumberFormat="1" applyFont="1" applyFill="1" applyBorder="1" applyAlignment="1" applyProtection="1">
      <alignment horizontal="left" vertical="top" wrapText="1"/>
      <protection locked="0"/>
    </xf>
    <xf numFmtId="165" fontId="11" fillId="0" borderId="1" xfId="0" applyNumberFormat="1" applyFont="1" applyFill="1" applyBorder="1" applyAlignment="1" applyProtection="1">
      <alignment horizontal="left" vertical="top" wrapText="1"/>
      <protection locked="0"/>
    </xf>
    <xf numFmtId="0" fontId="10" fillId="3" borderId="1" xfId="0" applyFont="1" applyFill="1" applyBorder="1" applyAlignment="1" applyProtection="1">
      <alignment horizontal="left" vertical="top" wrapText="1"/>
    </xf>
    <xf numFmtId="0" fontId="10" fillId="3" borderId="1" xfId="0" applyFont="1" applyFill="1" applyBorder="1" applyAlignment="1" applyProtection="1">
      <alignment horizontal="center" vertical="top" wrapText="1"/>
    </xf>
    <xf numFmtId="165" fontId="13" fillId="4" borderId="1" xfId="0" applyNumberFormat="1" applyFont="1" applyFill="1" applyBorder="1" applyAlignment="1" applyProtection="1">
      <alignment horizontal="left" vertical="top" wrapText="1"/>
      <protection locked="0"/>
    </xf>
    <xf numFmtId="2" fontId="13" fillId="4" borderId="1" xfId="0" applyNumberFormat="1" applyFont="1" applyFill="1" applyBorder="1" applyAlignment="1" applyProtection="1">
      <alignment horizontal="center" vertical="top" wrapText="1"/>
      <protection locked="0"/>
    </xf>
    <xf numFmtId="165" fontId="8" fillId="0" borderId="1" xfId="0" applyNumberFormat="1" applyFont="1" applyFill="1" applyBorder="1" applyAlignment="1" applyProtection="1">
      <alignment horizontal="left" vertical="top" wrapText="1"/>
      <protection locked="0"/>
    </xf>
    <xf numFmtId="165" fontId="8" fillId="0" borderId="1" xfId="0" applyNumberFormat="1" applyFont="1" applyFill="1" applyBorder="1" applyAlignment="1" applyProtection="1">
      <alignment horizontal="center" vertical="top" wrapText="1"/>
      <protection locked="0"/>
    </xf>
    <xf numFmtId="0" fontId="9" fillId="0" borderId="1" xfId="0" applyFont="1" applyFill="1" applyBorder="1" applyAlignment="1">
      <alignment horizontal="center" vertical="top" wrapText="1"/>
    </xf>
    <xf numFmtId="165" fontId="11" fillId="0" borderId="1" xfId="0" applyNumberFormat="1" applyFont="1" applyFill="1" applyBorder="1" applyAlignment="1" applyProtection="1">
      <alignment horizontal="center" vertical="top" wrapText="1"/>
      <protection locked="0"/>
    </xf>
    <xf numFmtId="0" fontId="7" fillId="0" borderId="0" xfId="0" applyFont="1" applyFill="1" applyAlignment="1">
      <alignment vertical="center"/>
    </xf>
    <xf numFmtId="0" fontId="12" fillId="0" borderId="1" xfId="0" applyFont="1" applyFill="1" applyBorder="1" applyAlignment="1">
      <alignment vertical="top"/>
    </xf>
    <xf numFmtId="0" fontId="12" fillId="6" borderId="1" xfId="0" applyFont="1" applyFill="1" applyBorder="1" applyAlignment="1">
      <alignment horizontal="center" vertical="top"/>
    </xf>
    <xf numFmtId="2" fontId="12" fillId="6" borderId="1" xfId="0" applyNumberFormat="1" applyFont="1" applyFill="1" applyBorder="1" applyAlignment="1">
      <alignment horizontal="center" vertical="top"/>
    </xf>
    <xf numFmtId="0" fontId="0" fillId="0" borderId="1" xfId="0" applyFont="1" applyFill="1" applyBorder="1" applyAlignment="1">
      <alignment vertical="center"/>
    </xf>
    <xf numFmtId="0" fontId="0" fillId="0" borderId="1" xfId="0" applyFill="1" applyBorder="1" applyAlignment="1">
      <alignment vertical="top" wrapText="1"/>
    </xf>
    <xf numFmtId="0" fontId="12" fillId="0" borderId="6" xfId="0" applyFont="1" applyFill="1" applyBorder="1" applyAlignment="1">
      <alignment vertical="top" wrapText="1"/>
    </xf>
    <xf numFmtId="2" fontId="10" fillId="3" borderId="1" xfId="0" applyNumberFormat="1" applyFont="1" applyFill="1" applyBorder="1" applyAlignment="1" applyProtection="1">
      <alignment horizontal="center" vertical="top" wrapText="1"/>
    </xf>
    <xf numFmtId="165" fontId="13" fillId="4" borderId="7" xfId="0" applyNumberFormat="1" applyFont="1" applyFill="1" applyBorder="1" applyAlignment="1" applyProtection="1">
      <alignment horizontal="left" vertical="top" wrapText="1"/>
      <protection locked="0"/>
    </xf>
    <xf numFmtId="2" fontId="8" fillId="0" borderId="1" xfId="0" applyNumberFormat="1" applyFont="1" applyFill="1" applyBorder="1" applyAlignment="1">
      <alignment horizontal="justify" vertical="top"/>
    </xf>
    <xf numFmtId="0" fontId="10" fillId="2" borderId="1" xfId="0" applyFont="1" applyFill="1" applyBorder="1" applyAlignment="1">
      <alignment horizontal="left" vertical="top"/>
    </xf>
    <xf numFmtId="0" fontId="11" fillId="0" borderId="1" xfId="0" applyFont="1" applyBorder="1" applyAlignment="1">
      <alignment horizontal="left" vertical="top"/>
    </xf>
    <xf numFmtId="0" fontId="10" fillId="2" borderId="1" xfId="0" applyFont="1" applyFill="1" applyBorder="1" applyAlignment="1">
      <alignment horizontal="left" vertical="top" wrapText="1"/>
    </xf>
    <xf numFmtId="0" fontId="10" fillId="0" borderId="1" xfId="0" applyFont="1" applyFill="1" applyBorder="1" applyAlignment="1">
      <alignment horizontal="left" vertical="top"/>
    </xf>
    <xf numFmtId="165" fontId="3" fillId="0" borderId="1" xfId="0" applyNumberFormat="1" applyFont="1" applyFill="1" applyBorder="1" applyAlignment="1" applyProtection="1">
      <alignment horizontal="left" vertical="top" wrapText="1"/>
      <protection locked="0"/>
    </xf>
    <xf numFmtId="165" fontId="11" fillId="0" borderId="1" xfId="0" applyNumberFormat="1" applyFont="1" applyFill="1" applyBorder="1" applyAlignment="1" applyProtection="1">
      <alignment vertical="top" wrapText="1"/>
      <protection locked="0"/>
    </xf>
    <xf numFmtId="165" fontId="8" fillId="0" borderId="1" xfId="0" applyNumberFormat="1" applyFont="1" applyFill="1" applyBorder="1" applyAlignment="1" applyProtection="1">
      <alignment vertical="top" wrapText="1"/>
      <protection locked="0"/>
    </xf>
    <xf numFmtId="0" fontId="1" fillId="0" borderId="1" xfId="0" applyFont="1" applyBorder="1" applyAlignment="1">
      <alignment horizontal="left" vertical="top" wrapText="1"/>
    </xf>
    <xf numFmtId="2" fontId="10" fillId="5" borderId="1" xfId="16" applyNumberFormat="1" applyFont="1" applyFill="1" applyBorder="1" applyAlignment="1" applyProtection="1">
      <alignment horizontal="left" vertical="top" wrapText="1"/>
    </xf>
    <xf numFmtId="0" fontId="10" fillId="5" borderId="1" xfId="0" applyFont="1" applyFill="1" applyBorder="1" applyAlignment="1">
      <alignment horizontal="left" vertical="top"/>
    </xf>
    <xf numFmtId="0" fontId="11" fillId="5" borderId="1" xfId="0" applyFont="1" applyFill="1" applyBorder="1" applyAlignment="1">
      <alignment vertical="top"/>
    </xf>
    <xf numFmtId="0" fontId="10" fillId="5" borderId="1" xfId="0" applyFont="1" applyFill="1" applyBorder="1" applyAlignment="1">
      <alignment horizontal="center" vertical="top"/>
    </xf>
    <xf numFmtId="165" fontId="10" fillId="5" borderId="1" xfId="0" applyNumberFormat="1" applyFont="1" applyFill="1" applyBorder="1" applyAlignment="1" applyProtection="1">
      <alignment vertical="top" wrapText="1"/>
      <protection locked="0"/>
    </xf>
    <xf numFmtId="0" fontId="9" fillId="5" borderId="1" xfId="0" applyFont="1" applyFill="1" applyBorder="1" applyAlignment="1">
      <alignment horizontal="center" vertical="top"/>
    </xf>
    <xf numFmtId="2" fontId="9" fillId="5" borderId="1" xfId="0" applyNumberFormat="1" applyFont="1" applyFill="1" applyBorder="1" applyAlignment="1">
      <alignment horizontal="center" vertical="top"/>
    </xf>
    <xf numFmtId="2" fontId="10" fillId="5" borderId="1" xfId="0" applyNumberFormat="1" applyFont="1" applyFill="1" applyBorder="1" applyAlignment="1" applyProtection="1">
      <alignment horizontal="center" vertical="top" wrapText="1"/>
      <protection locked="0"/>
    </xf>
    <xf numFmtId="0" fontId="0" fillId="5" borderId="1" xfId="0" applyFill="1" applyBorder="1" applyAlignment="1">
      <alignment horizontal="left" vertical="top" wrapText="1"/>
    </xf>
    <xf numFmtId="1" fontId="10" fillId="5" borderId="1" xfId="0" applyNumberFormat="1" applyFont="1" applyFill="1" applyBorder="1" applyAlignment="1" applyProtection="1">
      <alignment horizontal="center" vertical="top" wrapText="1"/>
      <protection locked="0"/>
    </xf>
    <xf numFmtId="0" fontId="9" fillId="5" borderId="1" xfId="0" applyFont="1" applyFill="1" applyBorder="1" applyAlignment="1">
      <alignment horizontal="left" vertical="top" wrapText="1"/>
    </xf>
    <xf numFmtId="0" fontId="9" fillId="5" borderId="1" xfId="0" applyFont="1" applyFill="1" applyBorder="1" applyAlignment="1">
      <alignment horizontal="center" vertical="top" wrapText="1"/>
    </xf>
    <xf numFmtId="0" fontId="10" fillId="5" borderId="1" xfId="0" applyFont="1" applyFill="1" applyBorder="1" applyAlignment="1">
      <alignment vertical="top" wrapText="1"/>
    </xf>
    <xf numFmtId="2" fontId="10" fillId="5" borderId="1" xfId="0" applyNumberFormat="1" applyFont="1" applyFill="1" applyBorder="1" applyAlignment="1">
      <alignment horizontal="center" vertical="top" wrapText="1"/>
    </xf>
    <xf numFmtId="0" fontId="10" fillId="5" borderId="1" xfId="0" applyFont="1" applyFill="1" applyBorder="1" applyAlignment="1">
      <alignment horizontal="center" vertical="top" wrapText="1"/>
    </xf>
    <xf numFmtId="165" fontId="13" fillId="5" borderId="1" xfId="0" applyNumberFormat="1" applyFont="1" applyFill="1" applyBorder="1" applyAlignment="1" applyProtection="1">
      <alignment vertical="top" wrapText="1"/>
      <protection locked="0"/>
    </xf>
    <xf numFmtId="2" fontId="13" fillId="5" borderId="1" xfId="0" applyNumberFormat="1" applyFont="1" applyFill="1" applyBorder="1" applyAlignment="1" applyProtection="1">
      <alignment horizontal="center" vertical="top" wrapText="1"/>
      <protection locked="0"/>
    </xf>
    <xf numFmtId="0" fontId="11" fillId="5" borderId="1" xfId="0" applyFont="1" applyFill="1" applyBorder="1" applyAlignment="1">
      <alignment horizontal="left" vertical="top"/>
    </xf>
    <xf numFmtId="2" fontId="11" fillId="5" borderId="1" xfId="0" applyNumberFormat="1" applyFont="1" applyFill="1" applyBorder="1" applyAlignment="1" applyProtection="1">
      <alignment horizontal="center" vertical="top" wrapText="1"/>
      <protection locked="0"/>
    </xf>
    <xf numFmtId="165" fontId="11" fillId="5" borderId="1" xfId="0" applyNumberFormat="1" applyFont="1" applyFill="1" applyBorder="1" applyAlignment="1" applyProtection="1">
      <alignment vertical="top" wrapText="1"/>
      <protection locked="0"/>
    </xf>
    <xf numFmtId="165" fontId="13" fillId="7" borderId="1" xfId="0" applyNumberFormat="1" applyFont="1" applyFill="1" applyBorder="1" applyAlignment="1" applyProtection="1">
      <alignment vertical="top" wrapText="1"/>
      <protection locked="0"/>
    </xf>
    <xf numFmtId="2" fontId="13" fillId="7" borderId="1" xfId="0" applyNumberFormat="1" applyFont="1" applyFill="1" applyBorder="1" applyAlignment="1" applyProtection="1">
      <alignment horizontal="center" vertical="top" wrapText="1"/>
      <protection locked="0"/>
    </xf>
    <xf numFmtId="2" fontId="15" fillId="0" borderId="5" xfId="0" applyNumberFormat="1" applyFont="1" applyFill="1" applyBorder="1" applyAlignment="1">
      <alignment horizontal="center" vertical="center" wrapText="1"/>
    </xf>
    <xf numFmtId="2" fontId="15" fillId="0" borderId="2" xfId="0" applyNumberFormat="1" applyFont="1" applyFill="1" applyBorder="1" applyAlignment="1">
      <alignment horizontal="center" vertical="center" wrapText="1"/>
    </xf>
  </cellXfs>
  <cellStyles count="49">
    <cellStyle name="Comma 2" xfId="1"/>
    <cellStyle name="Comma 3" xfId="2"/>
    <cellStyle name="Comma 4" xfId="3"/>
    <cellStyle name="Comma 5" xfId="4"/>
    <cellStyle name="Comma 6" xfId="5"/>
    <cellStyle name="Comma 7" xfId="6"/>
    <cellStyle name="Comma 8" xfId="7"/>
    <cellStyle name="Hyperlink 2" xfId="8"/>
    <cellStyle name="Hyperlink 3" xfId="9"/>
    <cellStyle name="Normal" xfId="0" builtinId="0"/>
    <cellStyle name="Normal 10" xfId="10"/>
    <cellStyle name="Normal 11" xfId="11"/>
    <cellStyle name="Normal 12" xfId="12"/>
    <cellStyle name="Normal 13" xfId="13"/>
    <cellStyle name="Normal 14" xfId="14"/>
    <cellStyle name="Normal 15" xfId="15"/>
    <cellStyle name="Normal 2" xfId="16"/>
    <cellStyle name="Normal 2 2" xfId="17"/>
    <cellStyle name="Normal 2 3" xfId="18"/>
    <cellStyle name="Normal 2 4" xfId="19"/>
    <cellStyle name="Normal 2_Schedule of Receits from GOI" xfId="20"/>
    <cellStyle name="Normal 3" xfId="21"/>
    <cellStyle name="Normal 3 2" xfId="22"/>
    <cellStyle name="Normal 3 3" xfId="23"/>
    <cellStyle name="Normal 3_SOE Faridkot Previous balance adjustment Nov  2011" xfId="24"/>
    <cellStyle name="Normal 4" xfId="25"/>
    <cellStyle name="Normal 4 2" xfId="26"/>
    <cellStyle name="Normal 5" xfId="27"/>
    <cellStyle name="Normal 53" xfId="28"/>
    <cellStyle name="Normal 6" xfId="29"/>
    <cellStyle name="Normal 6 2" xfId="30"/>
    <cellStyle name="Normal 7" xfId="31"/>
    <cellStyle name="Normal 8" xfId="32"/>
    <cellStyle name="Normal 8 2" xfId="33"/>
    <cellStyle name="Normal 8 2 2" xfId="34"/>
    <cellStyle name="Normal 8 2 2 2" xfId="35"/>
    <cellStyle name="Normal 8 2 2 2 2" xfId="36"/>
    <cellStyle name="Normal 8 2 3" xfId="37"/>
    <cellStyle name="Normal 9" xfId="38"/>
    <cellStyle name="Percent 2" xfId="39"/>
    <cellStyle name="Percent 2 2" xfId="40"/>
    <cellStyle name="Percent 3" xfId="41"/>
    <cellStyle name="Percent 3 2" xfId="42"/>
    <cellStyle name="Percent 3 3" xfId="43"/>
    <cellStyle name="Percent 4" xfId="44"/>
    <cellStyle name="Percent 4 2" xfId="45"/>
    <cellStyle name="Percent 5" xfId="46"/>
    <cellStyle name="Percent 6" xfId="47"/>
    <cellStyle name="Percent 7" xfId="4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40"/>
  <sheetViews>
    <sheetView tabSelected="1" workbookViewId="0">
      <pane xSplit="2" ySplit="2" topLeftCell="C12" activePane="bottomRight" state="frozen"/>
      <selection activeCell="AO1" sqref="AO1:AO65536"/>
      <selection pane="topRight" activeCell="AO1" sqref="AO1:AO65536"/>
      <selection pane="bottomLeft" activeCell="AO1" sqref="AO1:AO65536"/>
      <selection pane="bottomRight" activeCell="E22" sqref="E22"/>
    </sheetView>
  </sheetViews>
  <sheetFormatPr defaultColWidth="9.140625" defaultRowHeight="15"/>
  <cols>
    <col min="1" max="1" width="11.42578125" style="25" customWidth="1"/>
    <col min="2" max="2" width="37.28515625" style="5" customWidth="1"/>
    <col min="3" max="3" width="12" style="5" customWidth="1"/>
    <col min="4" max="4" width="14.85546875" style="5" customWidth="1"/>
    <col min="5" max="5" width="25.7109375" style="5" customWidth="1"/>
    <col min="6" max="6" width="26.5703125" style="5" customWidth="1"/>
    <col min="7" max="7" width="58.85546875" style="5" customWidth="1"/>
    <col min="8" max="165" width="9.140625" style="5"/>
    <col min="166" max="166" width="35.42578125" style="5" customWidth="1"/>
    <col min="167" max="203" width="12.5703125" style="5" customWidth="1"/>
    <col min="204" max="204" width="13.5703125" style="5" customWidth="1"/>
    <col min="205" max="205" width="12.5703125" style="5" customWidth="1"/>
    <col min="206" max="206" width="14.5703125" style="5" customWidth="1"/>
    <col min="207" max="207" width="12.5703125" style="5" customWidth="1"/>
    <col min="208" max="209" width="9.140625" style="5" customWidth="1"/>
    <col min="210" max="16384" width="9.140625" style="5"/>
  </cols>
  <sheetData>
    <row r="1" spans="1:7" ht="26.25" customHeight="1">
      <c r="A1" s="65" t="s">
        <v>13</v>
      </c>
      <c r="B1" s="66"/>
      <c r="C1" s="66"/>
      <c r="D1" s="66"/>
      <c r="E1" s="66"/>
      <c r="F1" s="66"/>
      <c r="G1" s="66"/>
    </row>
    <row r="2" spans="1:7" ht="18.75">
      <c r="B2" s="8"/>
      <c r="C2" s="11" t="s">
        <v>21</v>
      </c>
      <c r="D2" s="8"/>
      <c r="E2" s="8"/>
      <c r="F2" s="8"/>
      <c r="G2" s="8"/>
    </row>
    <row r="3" spans="1:7" ht="39" customHeight="1">
      <c r="A3" s="1" t="s">
        <v>0</v>
      </c>
      <c r="B3" s="10" t="s">
        <v>1</v>
      </c>
      <c r="C3" s="12" t="s">
        <v>11</v>
      </c>
      <c r="D3" s="12" t="s">
        <v>12</v>
      </c>
      <c r="E3" s="34" t="s">
        <v>22</v>
      </c>
      <c r="F3" s="34" t="s">
        <v>23</v>
      </c>
      <c r="G3" s="31" t="s">
        <v>10</v>
      </c>
    </row>
    <row r="4" spans="1:7" ht="30.75" customHeight="1">
      <c r="A4" s="35">
        <v>63.1</v>
      </c>
      <c r="B4" s="15" t="s">
        <v>3</v>
      </c>
      <c r="C4" s="15"/>
      <c r="D4" s="15"/>
      <c r="E4" s="15"/>
      <c r="F4" s="15"/>
      <c r="G4" s="15"/>
    </row>
    <row r="5" spans="1:7" ht="66" customHeight="1">
      <c r="A5" s="38"/>
      <c r="B5" s="16" t="s">
        <v>38</v>
      </c>
      <c r="C5" s="2">
        <v>0.92</v>
      </c>
      <c r="D5" s="16" t="s">
        <v>60</v>
      </c>
      <c r="E5" s="2">
        <v>1.84</v>
      </c>
      <c r="F5" s="2">
        <v>2.02</v>
      </c>
      <c r="G5" s="42" t="s">
        <v>69</v>
      </c>
    </row>
    <row r="6" spans="1:7" ht="122.25" customHeight="1">
      <c r="A6" s="38"/>
      <c r="B6" s="16" t="s">
        <v>59</v>
      </c>
      <c r="C6" s="2">
        <v>2.4900000000000002</v>
      </c>
      <c r="D6" s="16" t="s">
        <v>60</v>
      </c>
      <c r="E6" s="2">
        <v>4.9800000000000004</v>
      </c>
      <c r="F6" s="2">
        <v>5.47</v>
      </c>
      <c r="G6" s="42" t="s">
        <v>70</v>
      </c>
    </row>
    <row r="7" spans="1:7" ht="81.75" customHeight="1">
      <c r="A7" s="38"/>
      <c r="B7" s="16" t="s">
        <v>61</v>
      </c>
      <c r="C7" s="2">
        <v>1.69</v>
      </c>
      <c r="D7" s="16" t="s">
        <v>60</v>
      </c>
      <c r="E7" s="2">
        <v>3.38</v>
      </c>
      <c r="F7" s="2">
        <v>3.71</v>
      </c>
      <c r="G7" s="42" t="s">
        <v>82</v>
      </c>
    </row>
    <row r="8" spans="1:7" ht="78.75" customHeight="1">
      <c r="A8" s="38"/>
      <c r="B8" s="16" t="s">
        <v>62</v>
      </c>
      <c r="C8" s="2">
        <v>0.92</v>
      </c>
      <c r="D8" s="16" t="s">
        <v>20</v>
      </c>
      <c r="E8" s="2">
        <v>0.92</v>
      </c>
      <c r="F8" s="2">
        <v>1.01</v>
      </c>
      <c r="G8" s="42" t="s">
        <v>71</v>
      </c>
    </row>
    <row r="9" spans="1:7" ht="78" customHeight="1">
      <c r="A9" s="44"/>
      <c r="B9" s="40" t="s">
        <v>41</v>
      </c>
      <c r="C9" s="2">
        <v>0.7</v>
      </c>
      <c r="D9" s="16" t="s">
        <v>20</v>
      </c>
      <c r="E9" s="2">
        <v>0.7</v>
      </c>
      <c r="F9" s="2">
        <v>0.77</v>
      </c>
      <c r="G9" s="42" t="s">
        <v>72</v>
      </c>
    </row>
    <row r="10" spans="1:7" ht="59.25" customHeight="1">
      <c r="A10" s="44"/>
      <c r="B10" s="17" t="s">
        <v>24</v>
      </c>
      <c r="C10" s="18">
        <v>1.02</v>
      </c>
      <c r="D10" s="16" t="s">
        <v>20</v>
      </c>
      <c r="E10" s="18">
        <v>1.02</v>
      </c>
      <c r="F10" s="18">
        <v>1.1200000000000001</v>
      </c>
      <c r="G10" s="42" t="s">
        <v>73</v>
      </c>
    </row>
    <row r="11" spans="1:7" ht="66.75" customHeight="1">
      <c r="A11" s="44"/>
      <c r="B11" s="17" t="s">
        <v>25</v>
      </c>
      <c r="C11" s="32">
        <v>1.02</v>
      </c>
      <c r="D11" s="16" t="s">
        <v>20</v>
      </c>
      <c r="E11" s="32">
        <v>1.02</v>
      </c>
      <c r="F11" s="18">
        <v>1.1200000000000001</v>
      </c>
      <c r="G11" s="42" t="s">
        <v>74</v>
      </c>
    </row>
    <row r="12" spans="1:7" ht="61.5" customHeight="1">
      <c r="A12" s="44"/>
      <c r="B12" s="16" t="s">
        <v>26</v>
      </c>
      <c r="C12" s="2">
        <v>1.26</v>
      </c>
      <c r="D12" s="16" t="s">
        <v>20</v>
      </c>
      <c r="E12" s="2">
        <v>1.26</v>
      </c>
      <c r="F12" s="32">
        <v>1.38</v>
      </c>
      <c r="G12" s="42" t="s">
        <v>75</v>
      </c>
    </row>
    <row r="13" spans="1:7" ht="65.25" customHeight="1">
      <c r="A13" s="44"/>
      <c r="B13" s="16" t="s">
        <v>36</v>
      </c>
      <c r="C13" s="2">
        <v>0.21</v>
      </c>
      <c r="D13" s="16" t="s">
        <v>27</v>
      </c>
      <c r="E13" s="2">
        <v>4.83</v>
      </c>
      <c r="F13" s="2">
        <v>5.31</v>
      </c>
      <c r="G13" s="42" t="s">
        <v>76</v>
      </c>
    </row>
    <row r="14" spans="1:7" ht="59.25" customHeight="1">
      <c r="A14" s="44"/>
      <c r="B14" s="16" t="s">
        <v>37</v>
      </c>
      <c r="C14" s="2">
        <v>0.21</v>
      </c>
      <c r="D14" s="16" t="s">
        <v>27</v>
      </c>
      <c r="E14" s="2">
        <v>4.83</v>
      </c>
      <c r="F14" s="2">
        <v>5.31</v>
      </c>
      <c r="G14" s="42" t="s">
        <v>77</v>
      </c>
    </row>
    <row r="15" spans="1:7" ht="91.5" customHeight="1">
      <c r="A15" s="44"/>
      <c r="B15" s="40" t="s">
        <v>63</v>
      </c>
      <c r="C15" s="2">
        <v>0.45</v>
      </c>
      <c r="D15" s="16" t="s">
        <v>64</v>
      </c>
      <c r="E15" s="2">
        <v>25.48</v>
      </c>
      <c r="F15" s="2">
        <v>28</v>
      </c>
      <c r="G15" s="42" t="s">
        <v>78</v>
      </c>
    </row>
    <row r="16" spans="1:7" ht="15.75">
      <c r="A16" s="45"/>
      <c r="B16" s="19" t="s">
        <v>2</v>
      </c>
      <c r="C16" s="19"/>
      <c r="D16" s="19"/>
      <c r="E16" s="20">
        <f>SUM(E5:E15)</f>
        <v>50.259999999999991</v>
      </c>
      <c r="F16" s="20">
        <f>SUM(F5:F15)</f>
        <v>55.22</v>
      </c>
      <c r="G16" s="33"/>
    </row>
    <row r="17" spans="1:7" ht="15.75">
      <c r="A17" s="44">
        <v>63.2</v>
      </c>
      <c r="B17" s="15" t="s">
        <v>4</v>
      </c>
      <c r="C17" s="15"/>
      <c r="D17" s="15"/>
      <c r="E17" s="15"/>
      <c r="F17" s="15"/>
      <c r="G17" s="15"/>
    </row>
    <row r="18" spans="1:7" ht="31.5">
      <c r="A18" s="46"/>
      <c r="B18" s="21" t="s">
        <v>5</v>
      </c>
      <c r="C18" s="22"/>
      <c r="D18" s="22"/>
      <c r="E18" s="22"/>
      <c r="F18" s="22"/>
      <c r="G18" s="22"/>
    </row>
    <row r="19" spans="1:7" ht="146.25" customHeight="1">
      <c r="A19" s="44" t="s">
        <v>28</v>
      </c>
      <c r="B19" s="7" t="s">
        <v>6</v>
      </c>
      <c r="C19" s="3"/>
      <c r="D19" s="13"/>
      <c r="E19" s="3">
        <v>40</v>
      </c>
      <c r="F19" s="3">
        <v>24.2</v>
      </c>
      <c r="G19" s="39" t="s">
        <v>43</v>
      </c>
    </row>
    <row r="20" spans="1:7" ht="31.5">
      <c r="A20" s="44" t="s">
        <v>29</v>
      </c>
      <c r="B20" s="41" t="s">
        <v>35</v>
      </c>
      <c r="C20" s="3"/>
      <c r="D20" s="13"/>
      <c r="E20" s="3"/>
      <c r="F20" s="3"/>
      <c r="G20" s="23"/>
    </row>
    <row r="21" spans="1:7" ht="30">
      <c r="A21" s="46">
        <v>1</v>
      </c>
      <c r="B21" s="47" t="s">
        <v>44</v>
      </c>
      <c r="C21" s="48">
        <v>2</v>
      </c>
      <c r="D21" s="48">
        <v>23</v>
      </c>
      <c r="E21" s="49">
        <v>66.73</v>
      </c>
      <c r="F21" s="50">
        <f>E21*10%+E21</f>
        <v>73.403000000000006</v>
      </c>
      <c r="G21" s="51" t="s">
        <v>45</v>
      </c>
    </row>
    <row r="22" spans="1:7" ht="31.5">
      <c r="A22" s="46">
        <v>2</v>
      </c>
      <c r="B22" s="47" t="s">
        <v>46</v>
      </c>
      <c r="C22" s="50">
        <v>0.62</v>
      </c>
      <c r="D22" s="52">
        <v>23</v>
      </c>
      <c r="E22" s="50">
        <f>C22*D22</f>
        <v>14.26</v>
      </c>
      <c r="F22" s="50">
        <f>E22*10%+E22</f>
        <v>15.686</v>
      </c>
      <c r="G22" s="53" t="s">
        <v>47</v>
      </c>
    </row>
    <row r="23" spans="1:7" ht="47.25">
      <c r="A23" s="46">
        <v>3</v>
      </c>
      <c r="B23" s="47" t="s">
        <v>48</v>
      </c>
      <c r="C23" s="52">
        <v>9880</v>
      </c>
      <c r="D23" s="52">
        <v>23</v>
      </c>
      <c r="E23" s="50">
        <v>2.27</v>
      </c>
      <c r="F23" s="50">
        <f>E23*10%+E23</f>
        <v>2.4969999999999999</v>
      </c>
      <c r="G23" s="53" t="s">
        <v>49</v>
      </c>
    </row>
    <row r="24" spans="1:7" ht="47.25">
      <c r="A24" s="46">
        <v>4</v>
      </c>
      <c r="B24" s="47" t="s">
        <v>50</v>
      </c>
      <c r="C24" s="52">
        <v>25000</v>
      </c>
      <c r="D24" s="52">
        <v>23</v>
      </c>
      <c r="E24" s="50">
        <v>5.75</v>
      </c>
      <c r="F24" s="50">
        <f>E24*10%+E24</f>
        <v>6.3250000000000002</v>
      </c>
      <c r="G24" s="53" t="s">
        <v>51</v>
      </c>
    </row>
    <row r="25" spans="1:7" ht="110.25">
      <c r="A25" s="46">
        <v>5</v>
      </c>
      <c r="B25" s="47" t="s">
        <v>52</v>
      </c>
      <c r="C25" s="52">
        <v>65000</v>
      </c>
      <c r="D25" s="52">
        <v>7</v>
      </c>
      <c r="E25" s="50">
        <v>4.55</v>
      </c>
      <c r="F25" s="50">
        <v>11.05</v>
      </c>
      <c r="G25" s="53" t="s">
        <v>53</v>
      </c>
    </row>
    <row r="26" spans="1:7" ht="110.25">
      <c r="A26" s="46">
        <v>6</v>
      </c>
      <c r="B26" s="47" t="s">
        <v>54</v>
      </c>
      <c r="C26" s="50">
        <v>0</v>
      </c>
      <c r="D26" s="52"/>
      <c r="E26" s="50">
        <v>12.5</v>
      </c>
      <c r="F26" s="50">
        <f>E26*10%+E26</f>
        <v>13.75</v>
      </c>
      <c r="G26" s="53" t="s">
        <v>55</v>
      </c>
    </row>
    <row r="27" spans="1:7" ht="15.75">
      <c r="A27" s="46">
        <v>7</v>
      </c>
      <c r="B27" s="47" t="s">
        <v>56</v>
      </c>
      <c r="C27" s="50">
        <v>714</v>
      </c>
      <c r="D27" s="52">
        <v>12000</v>
      </c>
      <c r="E27" s="50">
        <v>85.68</v>
      </c>
      <c r="F27" s="50">
        <f>E27*10%+E27</f>
        <v>94.248000000000005</v>
      </c>
      <c r="G27" s="54"/>
    </row>
    <row r="28" spans="1:7" ht="47.25">
      <c r="A28" s="44" t="s">
        <v>30</v>
      </c>
      <c r="B28" s="55" t="s">
        <v>7</v>
      </c>
      <c r="C28" s="56">
        <v>2</v>
      </c>
      <c r="D28" s="57">
        <v>3</v>
      </c>
      <c r="E28" s="56">
        <v>8</v>
      </c>
      <c r="F28" s="56">
        <v>8</v>
      </c>
      <c r="G28" s="54" t="s">
        <v>58</v>
      </c>
    </row>
    <row r="29" spans="1:7" ht="15.75">
      <c r="A29" s="45"/>
      <c r="B29" s="63" t="s">
        <v>8</v>
      </c>
      <c r="C29" s="63"/>
      <c r="D29" s="63"/>
      <c r="E29" s="64">
        <f>SUM(E19:E28)</f>
        <v>239.74</v>
      </c>
      <c r="F29" s="64">
        <f>SUM(F19:F28)</f>
        <v>249.15900000000005</v>
      </c>
      <c r="G29" s="63"/>
    </row>
    <row r="30" spans="1:7" ht="67.5" customHeight="1">
      <c r="A30" s="60">
        <v>63.3</v>
      </c>
      <c r="B30" s="58" t="s">
        <v>14</v>
      </c>
      <c r="C30" s="58"/>
      <c r="D30" s="58"/>
      <c r="E30" s="61">
        <v>15</v>
      </c>
      <c r="F30" s="61">
        <v>16.5</v>
      </c>
      <c r="G30" s="62" t="s">
        <v>42</v>
      </c>
    </row>
    <row r="31" spans="1:7" ht="15.75">
      <c r="A31" s="45"/>
      <c r="B31" s="58"/>
      <c r="C31" s="58"/>
      <c r="D31" s="58"/>
      <c r="E31" s="59"/>
      <c r="F31" s="59"/>
      <c r="G31" s="58"/>
    </row>
    <row r="32" spans="1:7" ht="15.75">
      <c r="A32" s="37"/>
      <c r="B32" s="14" t="s">
        <v>39</v>
      </c>
      <c r="C32" s="14"/>
      <c r="D32" s="14"/>
      <c r="E32" s="14"/>
      <c r="F32" s="14"/>
      <c r="G32" s="14"/>
    </row>
    <row r="33" spans="1:7" s="4" customFormat="1" ht="78.75">
      <c r="A33" s="36" t="s">
        <v>31</v>
      </c>
      <c r="B33" s="16" t="s">
        <v>18</v>
      </c>
      <c r="C33" s="24"/>
      <c r="D33" s="24"/>
      <c r="E33" s="2">
        <v>7</v>
      </c>
      <c r="F33" s="2">
        <v>7.7</v>
      </c>
      <c r="G33" s="23" t="s">
        <v>16</v>
      </c>
    </row>
    <row r="34" spans="1:7" s="4" customFormat="1" ht="80.25" customHeight="1">
      <c r="A34" s="36" t="s">
        <v>32</v>
      </c>
      <c r="B34" s="16" t="s">
        <v>19</v>
      </c>
      <c r="C34" s="24"/>
      <c r="D34" s="24"/>
      <c r="E34" s="2">
        <v>17</v>
      </c>
      <c r="F34" s="2">
        <v>18.7</v>
      </c>
      <c r="G34" s="23" t="s">
        <v>17</v>
      </c>
    </row>
    <row r="35" spans="1:7" s="4" customFormat="1" ht="67.5" customHeight="1">
      <c r="A35" s="36" t="s">
        <v>33</v>
      </c>
      <c r="B35" s="16" t="s">
        <v>15</v>
      </c>
      <c r="C35" s="24"/>
      <c r="D35" s="24"/>
      <c r="E35" s="2">
        <v>21</v>
      </c>
      <c r="F35" s="2">
        <v>23</v>
      </c>
      <c r="G35" s="23" t="s">
        <v>57</v>
      </c>
    </row>
    <row r="36" spans="1:7" s="4" customFormat="1" ht="48.75" customHeight="1">
      <c r="A36" s="43" t="s">
        <v>34</v>
      </c>
      <c r="B36" s="30" t="s">
        <v>40</v>
      </c>
      <c r="C36" s="29"/>
      <c r="D36" s="29"/>
      <c r="E36" s="6">
        <v>8</v>
      </c>
      <c r="F36" s="6">
        <v>8.8000000000000007</v>
      </c>
      <c r="G36" s="9" t="s">
        <v>80</v>
      </c>
    </row>
    <row r="37" spans="1:7" s="4" customFormat="1" ht="48.75" customHeight="1">
      <c r="A37" s="43" t="s">
        <v>67</v>
      </c>
      <c r="B37" s="30" t="s">
        <v>65</v>
      </c>
      <c r="C37" s="29"/>
      <c r="D37" s="29"/>
      <c r="E37" s="6">
        <v>21.45</v>
      </c>
      <c r="F37" s="6"/>
      <c r="G37" s="9" t="s">
        <v>81</v>
      </c>
    </row>
    <row r="38" spans="1:7" s="4" customFormat="1" ht="48.75" customHeight="1">
      <c r="A38" s="43" t="s">
        <v>68</v>
      </c>
      <c r="B38" s="30" t="s">
        <v>66</v>
      </c>
      <c r="C38" s="29"/>
      <c r="D38" s="29"/>
      <c r="E38" s="6">
        <v>495</v>
      </c>
      <c r="F38" s="6"/>
      <c r="G38" s="30" t="s">
        <v>79</v>
      </c>
    </row>
    <row r="39" spans="1:7" ht="15.75">
      <c r="A39" s="26"/>
      <c r="B39" s="19" t="s">
        <v>8</v>
      </c>
      <c r="C39" s="19"/>
      <c r="D39" s="19"/>
      <c r="E39" s="20">
        <f>E38+E37+E36+E35+E34+E33</f>
        <v>569.45000000000005</v>
      </c>
      <c r="F39" s="20">
        <f>F38+F37+F36+F35+F34+F33</f>
        <v>58.2</v>
      </c>
      <c r="G39" s="19"/>
    </row>
    <row r="40" spans="1:7" ht="15.75">
      <c r="A40" s="26"/>
      <c r="B40" s="27" t="s">
        <v>9</v>
      </c>
      <c r="C40" s="27"/>
      <c r="D40" s="27"/>
      <c r="E40" s="28">
        <f>E39+E30+E29+E16</f>
        <v>874.45</v>
      </c>
      <c r="F40" s="28">
        <f>F39+F30+F29+F16</f>
        <v>379.07900000000006</v>
      </c>
      <c r="G40" s="27"/>
    </row>
  </sheetData>
  <mergeCells count="1">
    <mergeCell ref="A1:G1"/>
  </mergeCells>
  <pageMargins left="0.78740157480314965" right="0.23622047244094491" top="1.299212598425197" bottom="0.35433070866141736" header="0.23622047244094491" footer="0.23622047244094491"/>
  <pageSetup paperSize="9" scale="7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PIP I</vt:lpstr>
      <vt:lpstr>Sheet1</vt:lpstr>
      <vt:lpstr>'PIP I'!Print_Area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2023-10-27T06:11:43Z</dcterms:modified>
</cp:coreProperties>
</file>