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gramme Branch\Revised 19-10-2023\"/>
    </mc:Choice>
  </mc:AlternateContent>
  <bookViews>
    <workbookView xWindow="0" yWindow="0" windowWidth="19200" windowHeight="7185"/>
  </bookViews>
  <sheets>
    <sheet name="Final PIP " sheetId="1" r:id="rId1"/>
    <sheet name="Indicators " sheetId="4" r:id="rId2"/>
    <sheet name="Breaking calculation" sheetId="2" r:id="rId3"/>
  </sheets>
  <definedNames>
    <definedName name="_xlnm.Print_Titles" localSheetId="0">'Final PIP 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2" i="2" l="1"/>
  <c r="F101" i="2"/>
  <c r="F103" i="2" s="1"/>
  <c r="E95" i="2"/>
  <c r="F94" i="2"/>
  <c r="F93" i="2"/>
  <c r="F92" i="2"/>
  <c r="F91" i="2"/>
  <c r="F90" i="2"/>
  <c r="F81" i="2"/>
  <c r="F82" i="2"/>
  <c r="F83" i="2"/>
  <c r="F84" i="2"/>
  <c r="E85" i="2"/>
  <c r="F80" i="2"/>
  <c r="E37" i="2"/>
  <c r="F85" i="2" l="1"/>
  <c r="F95" i="2"/>
  <c r="F70" i="2" l="1"/>
  <c r="E75" i="2"/>
  <c r="D75" i="2"/>
  <c r="F74" i="2"/>
  <c r="F73" i="2"/>
  <c r="F72" i="2"/>
  <c r="F71" i="2"/>
  <c r="F75" i="2" l="1"/>
  <c r="E54" i="2" l="1"/>
  <c r="F53" i="2"/>
  <c r="F54" i="2" s="1"/>
  <c r="E47" i="2"/>
  <c r="F44" i="2"/>
  <c r="F45" i="2"/>
  <c r="F46" i="2"/>
  <c r="F43" i="2"/>
  <c r="F47" i="2" l="1"/>
  <c r="G26" i="2"/>
  <c r="I31" i="1" l="1"/>
  <c r="H31" i="1"/>
</calcChain>
</file>

<file path=xl/sharedStrings.xml><?xml version="1.0" encoding="utf-8"?>
<sst xmlns="http://schemas.openxmlformats.org/spreadsheetml/2006/main" count="218" uniqueCount="142">
  <si>
    <t>S.No.</t>
  </si>
  <si>
    <t>Scheme/ Activity</t>
  </si>
  <si>
    <t>DBT</t>
  </si>
  <si>
    <t>Infrastructure - Civil works (I&amp;C)</t>
  </si>
  <si>
    <t>Old / ongoing work</t>
  </si>
  <si>
    <t>New Work</t>
  </si>
  <si>
    <t>Equipment (Including Furniture, Excluding Computers)</t>
  </si>
  <si>
    <t>Drugs and supplies</t>
  </si>
  <si>
    <t>Budget for Procurement done by States</t>
  </si>
  <si>
    <t>Total</t>
  </si>
  <si>
    <t>ASHA incentives</t>
  </si>
  <si>
    <t>Others including operating costs(OOC)</t>
  </si>
  <si>
    <t>IEC &amp; Printing</t>
  </si>
  <si>
    <t>Planning &amp; M&amp;E</t>
  </si>
  <si>
    <t>Surveillance, Research, Review, Evaluation (SRRE)</t>
  </si>
  <si>
    <t xml:space="preserve">Sub Heading </t>
  </si>
  <si>
    <t>Implementation of District Mental Health Plan</t>
  </si>
  <si>
    <t>Capacity building incl. training</t>
  </si>
  <si>
    <t>State specific Initiatives and Innovations</t>
  </si>
  <si>
    <t>Grand Total</t>
  </si>
  <si>
    <t>Pool</t>
  </si>
  <si>
    <t>FMR</t>
  </si>
  <si>
    <t>NCD Flexi Pool</t>
  </si>
  <si>
    <t>NCD.2</t>
  </si>
  <si>
    <t>Financial Statement</t>
  </si>
  <si>
    <t>Central supplies (Kind grants) (To be provided by the PDs)</t>
  </si>
  <si>
    <r>
      <t xml:space="preserve">Diagnostics (Consumables, </t>
    </r>
    <r>
      <rPr>
        <sz val="16"/>
        <color theme="1"/>
        <rFont val="Calibri"/>
        <family val="2"/>
      </rPr>
      <t>PPP</t>
    </r>
    <r>
      <rPr>
        <sz val="16"/>
        <color rgb="FF000000"/>
        <rFont val="Calibri"/>
        <family val="2"/>
      </rPr>
      <t>, Sample Transport)</t>
    </r>
  </si>
  <si>
    <r>
      <rPr>
        <b/>
        <sz val="16"/>
        <rFont val="Calibri"/>
        <family val="2"/>
      </rPr>
      <t>DMHP: Targeted interventions at community level Activities &amp; interventions targeted at schools, colleges, workplaces, out of school adolescents, urban slums and suicide prevention</t>
    </r>
    <r>
      <rPr>
        <sz val="16"/>
        <rFont val="Calibri"/>
        <family val="2"/>
      </rPr>
      <t xml:space="preserve">
</t>
    </r>
    <r>
      <rPr>
        <i/>
        <sz val="16"/>
        <rFont val="Calibri"/>
        <family val="2"/>
      </rPr>
      <t>[Unit Cost Rs 0.80 Lakh per districts &amp; Budget Rs 18.40 Lakh (Ongoing activity)]</t>
    </r>
  </si>
  <si>
    <t xml:space="preserve">Amount Proposed for FY 2025-26 (10% increased)
 (in lakh) </t>
  </si>
  <si>
    <t>Amount Proposed for FY 2024-25
 (in lakh)</t>
  </si>
  <si>
    <r>
      <rPr>
        <b/>
        <sz val="16"/>
        <rFont val="Calibri"/>
        <family val="2"/>
      </rPr>
      <t>Operational expenses of the district centre: rent, telephone expneses, etc.</t>
    </r>
    <r>
      <rPr>
        <sz val="16"/>
        <rFont val="Calibri"/>
        <family val="2"/>
      </rPr>
      <t xml:space="preserve">
</t>
    </r>
    <r>
      <rPr>
        <i/>
        <sz val="16"/>
        <rFont val="Calibri"/>
        <family val="2"/>
      </rPr>
      <t>[Unit Cost Rs 0.20 Lakh per district &amp; Budget Rs 4.60 Lakh (Ongoing activity)]</t>
    </r>
    <r>
      <rPr>
        <sz val="16"/>
        <rFont val="Calibri"/>
        <family val="2"/>
      </rPr>
      <t xml:space="preserve">
</t>
    </r>
    <r>
      <rPr>
        <b/>
        <sz val="16"/>
        <rFont val="Calibri"/>
        <family val="2"/>
      </rPr>
      <t xml:space="preserve">
Contingency under NMHP</t>
    </r>
    <r>
      <rPr>
        <sz val="16"/>
        <rFont val="Calibri"/>
        <family val="2"/>
      </rPr>
      <t xml:space="preserve">
</t>
    </r>
    <r>
      <rPr>
        <i/>
        <sz val="16"/>
        <rFont val="Calibri"/>
        <family val="2"/>
      </rPr>
      <t>[Unit Cost Rs 4 Lakh for state &amp; Budget Rs 4 Lakh (Ongoing activity)]</t>
    </r>
    <r>
      <rPr>
        <sz val="16"/>
        <rFont val="Calibri"/>
        <family val="2"/>
      </rPr>
      <t xml:space="preserve">
</t>
    </r>
    <r>
      <rPr>
        <b/>
        <sz val="16"/>
        <rFont val="Calibri"/>
        <family val="2"/>
      </rPr>
      <t>Grand total Rs. 8.60 Lakh</t>
    </r>
  </si>
  <si>
    <r>
      <rPr>
        <b/>
        <sz val="16"/>
        <rFont val="Calibri"/>
        <family val="2"/>
      </rPr>
      <t xml:space="preserve">Research study of substance use disorders </t>
    </r>
    <r>
      <rPr>
        <sz val="16"/>
        <rFont val="Calibri"/>
        <family val="2"/>
      </rPr>
      <t xml:space="preserve">
</t>
    </r>
    <r>
      <rPr>
        <i/>
        <sz val="16"/>
        <rFont val="Calibri"/>
        <family val="2"/>
      </rPr>
      <t>[Budget required Rs 50 Lakh]</t>
    </r>
  </si>
  <si>
    <t>--</t>
  </si>
  <si>
    <r>
      <rPr>
        <b/>
        <sz val="16"/>
        <rFont val="Calibri"/>
        <family val="2"/>
      </rPr>
      <t>ASHA Incentives for new patient registration at OOATs Clinics</t>
    </r>
    <r>
      <rPr>
        <sz val="16"/>
        <rFont val="Calibri"/>
        <family val="2"/>
      </rPr>
      <t xml:space="preserve">
</t>
    </r>
    <r>
      <rPr>
        <i/>
        <sz val="16"/>
        <rFont val="Calibri"/>
        <family val="2"/>
      </rPr>
      <t>[Unit Cost Rs 50 per new registration &amp; approx. registration 18000 per year and  Budget Rs 9.00 Lakh]</t>
    </r>
  </si>
  <si>
    <t>Annexure - 1: Revised Budgeting format for FY 2024-26</t>
  </si>
  <si>
    <t>SN</t>
  </si>
  <si>
    <t>Name of Medicine</t>
  </si>
  <si>
    <t>Tab Chlorpromazine 100mg</t>
  </si>
  <si>
    <t>Tab Risperidone 2mg</t>
  </si>
  <si>
    <t>Inj Promethazine 50mg</t>
  </si>
  <si>
    <t>Tab Imipramine 75mg</t>
  </si>
  <si>
    <t>Inj Fluphenazine 75mg</t>
  </si>
  <si>
    <t>Tab Trihexyphenidyl 2mg</t>
  </si>
  <si>
    <t>Tab Lorazepam 2mg</t>
  </si>
  <si>
    <t>Tab PheNobarbitone 30 mg</t>
  </si>
  <si>
    <t>Tab PheNobarbitone 60mg</t>
  </si>
  <si>
    <t>Tab Diphenylhydantoin 100mg</t>
  </si>
  <si>
    <t>Tab Lithium carbonate 300mg</t>
  </si>
  <si>
    <t>Tab Carbamazipine 200mg</t>
  </si>
  <si>
    <t>Inj Haloperidol</t>
  </si>
  <si>
    <t>Cap Fluoxetine 20mg</t>
  </si>
  <si>
    <t>Procurement of Medicines for DMHP units under NMHP</t>
  </si>
  <si>
    <t>8(1)</t>
  </si>
  <si>
    <t>Total Catered patient as per district qty report</t>
  </si>
  <si>
    <t>Total OPD 427303 and IPD 4622 in FY 2022-23</t>
  </si>
  <si>
    <t>Rs.55/- for per OPD</t>
  </si>
  <si>
    <t>Unit Cost per OPD</t>
  </si>
  <si>
    <t>Particulars</t>
  </si>
  <si>
    <t>Table</t>
  </si>
  <si>
    <t>Required Nos (per districts)</t>
  </si>
  <si>
    <t>Chair</t>
  </si>
  <si>
    <t>1 Nos</t>
  </si>
  <si>
    <t>6 Nos</t>
  </si>
  <si>
    <t>Rs. 5000/-</t>
  </si>
  <si>
    <t>Unit Cost (including taxes)</t>
  </si>
  <si>
    <t>Rs. 15000/-</t>
  </si>
  <si>
    <t>Nos of District</t>
  </si>
  <si>
    <t>Almirah (Iron)</t>
  </si>
  <si>
    <r>
      <rPr>
        <b/>
        <sz val="16"/>
        <rFont val="Calibri"/>
        <family val="2"/>
      </rPr>
      <t>Required furniture (Chairs, Table &amp; Almirah)</t>
    </r>
    <r>
      <rPr>
        <sz val="16"/>
        <rFont val="Calibri"/>
        <family val="2"/>
      </rPr>
      <t xml:space="preserve">
[Unit Cost Rs 0.25 per districts &amp; Budget Rs 5.75 Lakh (Ongoing activity)]</t>
    </r>
  </si>
  <si>
    <t>Requirement of furnitures for DMHP units under NMHP</t>
  </si>
  <si>
    <t>Audio Spots (twice in year)</t>
  </si>
  <si>
    <t>Telecast for film spots in theatre (twice in year)</t>
  </si>
  <si>
    <t>Rate in lakhs</t>
  </si>
  <si>
    <t>IEC/BCC activities (State)</t>
  </si>
  <si>
    <t>Total Budget required in 2024-25</t>
  </si>
  <si>
    <t>Posters/ Banners</t>
  </si>
  <si>
    <t>IEC/BCC activities (District)</t>
  </si>
  <si>
    <t>Posters/Banners</t>
  </si>
  <si>
    <t>Mic cordless, multimedia projector</t>
  </si>
  <si>
    <t>Photocopies (Manuals, Guidelines)</t>
  </si>
  <si>
    <t>Nos of Districts</t>
  </si>
  <si>
    <t>Unit Cost</t>
  </si>
  <si>
    <t xml:space="preserve">Walkathon/cycle rallies, street plays/nukkad nataks, wall paintings, pledge, poster making competition, slogan writing </t>
  </si>
  <si>
    <t>50 lakh</t>
  </si>
  <si>
    <t>New initiatives under NMHP</t>
  </si>
  <si>
    <t>---</t>
  </si>
  <si>
    <t>Unit Cost Rs 50 per new registration &amp; approx. registration 18000 per year</t>
  </si>
  <si>
    <t>9 lakh</t>
  </si>
  <si>
    <t>59 lakh</t>
  </si>
  <si>
    <t>schools, colleges, workplaces, out of school adolescents, urban slums and suicide prevention</t>
  </si>
  <si>
    <t>Targeted interventions at community level Activities under DMHP</t>
  </si>
  <si>
    <t>Training Materials(bag, pen, pad etc)</t>
  </si>
  <si>
    <t>Refreshment</t>
  </si>
  <si>
    <t>Banner</t>
  </si>
  <si>
    <t>Misce</t>
  </si>
  <si>
    <t xml:space="preserve"> -</t>
  </si>
  <si>
    <t>SNO</t>
  </si>
  <si>
    <t>Components</t>
  </si>
  <si>
    <t>Nos</t>
  </si>
  <si>
    <t>Per unit cost</t>
  </si>
  <si>
    <t>Total Amount</t>
  </si>
  <si>
    <t>TOTAL</t>
  </si>
  <si>
    <t>Trainers TA/DA</t>
  </si>
  <si>
    <t>Banner and Standy flex</t>
  </si>
  <si>
    <r>
      <t xml:space="preserve">Building maintenance of 36 nos SUDT, 19 nos SUDCRC &amp; 529 nos OOAT Clinics 
</t>
    </r>
    <r>
      <rPr>
        <i/>
        <sz val="16"/>
        <color rgb="FF000000"/>
        <rFont val="Calibri"/>
        <family val="2"/>
      </rPr>
      <t>[Unit Cost Rs 10 Lakh per SUDT &amp; SUDCR Centre, Rs 5 Lakh per OOAT Clinics &amp; Budget Rs 3195 Lakh (Ongoing activity)]</t>
    </r>
  </si>
  <si>
    <r>
      <rPr>
        <sz val="12"/>
        <color theme="1"/>
        <rFont val="Cambria"/>
        <family val="1"/>
      </rPr>
      <t>Rs.235 lakh +35.25(15% increased) =</t>
    </r>
    <r>
      <rPr>
        <b/>
        <sz val="12"/>
        <color theme="1"/>
        <rFont val="Cambria"/>
        <family val="1"/>
      </rPr>
      <t xml:space="preserve">
270.25 Lakh
</t>
    </r>
  </si>
  <si>
    <r>
      <t xml:space="preserve">Drugs and supplies for NMHP
</t>
    </r>
    <r>
      <rPr>
        <i/>
        <sz val="16"/>
        <rFont val="Calibri"/>
        <family val="2"/>
      </rPr>
      <t xml:space="preserve">
[Unit Cost Rs 11.75 Lakh per districts &amp; Budget Rs 270.25 Lakh (Ongoing activity)]</t>
    </r>
  </si>
  <si>
    <r>
      <t xml:space="preserve">Required Computer Hardware; Desktop required for 36 nos SUDT, 19 nos SUDCRC, Laptop required for 50 Psychiatrist and 3 Laptop for State
</t>
    </r>
    <r>
      <rPr>
        <i/>
        <sz val="16"/>
        <rFont val="Calibri"/>
        <family val="2"/>
      </rPr>
      <t>[Unit Cost Rs 0.75 per laptops, Rs 0.70 per desktop &amp; Budget Rs 78.25 Lakh (Ongoing activity)]</t>
    </r>
  </si>
  <si>
    <t xml:space="preserve">e-Advertisement on Social Media; Facebook, Twitter, Chat Bot &amp; Instagram etc. </t>
  </si>
  <si>
    <t>Printing activities under NMHP</t>
  </si>
  <si>
    <r>
      <rPr>
        <b/>
        <sz val="16"/>
        <rFont val="Calibri"/>
        <family val="2"/>
      </rPr>
      <t>Translation of IEC material and distribution; awareness generation activities in the community, schools, workplaces with community involvement; any other IEC/BCC activities</t>
    </r>
    <r>
      <rPr>
        <sz val="16"/>
        <rFont val="Calibri"/>
        <family val="2"/>
      </rPr>
      <t xml:space="preserve">
</t>
    </r>
    <r>
      <rPr>
        <i/>
        <sz val="16"/>
        <rFont val="Calibri"/>
        <family val="2"/>
      </rPr>
      <t>[Unit Cost Rs 1 Lakh per districts + Rs 41.45 Lakh for State &amp; Total Budget Rs 64.45 Lakh (Ongoing activity)]</t>
    </r>
    <r>
      <rPr>
        <sz val="16"/>
        <rFont val="Calibri"/>
        <family val="2"/>
      </rPr>
      <t xml:space="preserve">
</t>
    </r>
    <r>
      <rPr>
        <b/>
        <sz val="16"/>
        <rFont val="Calibri"/>
        <family val="2"/>
      </rPr>
      <t>Printing activities under NMHP</t>
    </r>
    <r>
      <rPr>
        <sz val="16"/>
        <rFont val="Calibri"/>
        <family val="2"/>
      </rPr>
      <t xml:space="preserve">
</t>
    </r>
    <r>
      <rPr>
        <i/>
        <sz val="16"/>
        <rFont val="Calibri"/>
        <family val="2"/>
      </rPr>
      <t xml:space="preserve">[Unit Cost Rs 15 Lakh for printing of NMHP &amp; Budget Rs 15 Lakh (Ongoing activity)]
</t>
    </r>
    <r>
      <rPr>
        <b/>
        <sz val="16"/>
        <rFont val="Calibri"/>
        <family val="2"/>
      </rPr>
      <t xml:space="preserve">
e-Advertisement on Social Media; Facebook, Twitter, Chat Bot &amp; Instagram etc. 
</t>
    </r>
    <r>
      <rPr>
        <i/>
        <sz val="16"/>
        <rFont val="Calibri"/>
        <family val="2"/>
      </rPr>
      <t xml:space="preserve">[Unit Cost Rs 50 Lakh for printing of NMHP &amp; Budget Rs 50 Lakh (Ongoing activity)]
</t>
    </r>
    <r>
      <rPr>
        <sz val="16"/>
        <rFont val="Calibri"/>
        <family val="2"/>
      </rPr>
      <t xml:space="preserve">
</t>
    </r>
    <r>
      <rPr>
        <b/>
        <sz val="16"/>
        <rFont val="Calibri"/>
        <family val="2"/>
      </rPr>
      <t>Grand total Rs. 129.45 Lakh</t>
    </r>
  </si>
  <si>
    <t xml:space="preserve">Trainings </t>
  </si>
  <si>
    <t>NMHP</t>
  </si>
  <si>
    <t>TA/DA</t>
  </si>
  <si>
    <t>Medical Officer trainings at State (2 batches)</t>
  </si>
  <si>
    <t>State TOT (2 batches)</t>
  </si>
  <si>
    <r>
      <t xml:space="preserve">Training of PHC Medical Officers, Nurses, Paramedical Workers &amp; Other Health Staff working under NMHP; any other
</t>
    </r>
    <r>
      <rPr>
        <i/>
        <sz val="16"/>
        <rFont val="Calibri"/>
        <family val="2"/>
      </rPr>
      <t xml:space="preserve">
[Unit Cost Rs 1 Lakh per districts &amp; Rs.5 lakh for state. Total Budget Rs 28 Lakh (Ongoing activity)]
</t>
    </r>
    <r>
      <rPr>
        <b/>
        <i/>
        <sz val="16"/>
        <rFont val="Calibri"/>
        <family val="2"/>
      </rPr>
      <t xml:space="preserve">Training of 2 batches of State TOT  </t>
    </r>
    <r>
      <rPr>
        <i/>
        <sz val="16"/>
        <rFont val="Calibri"/>
        <family val="2"/>
      </rPr>
      <t xml:space="preserve">
[Unit Cost 1.10 Lakhs per batch for FY 2024-25) Total Budget Rs 2.20 Lakh (Ongoing activity)]
</t>
    </r>
    <r>
      <rPr>
        <b/>
        <i/>
        <sz val="16"/>
        <rFont val="Calibri"/>
        <family val="2"/>
      </rPr>
      <t>Training of 2 batches of Medical Officers at SUDT &amp; SUDCRC</t>
    </r>
    <r>
      <rPr>
        <i/>
        <sz val="16"/>
        <rFont val="Calibri"/>
        <family val="2"/>
      </rPr>
      <t xml:space="preserve">
[Unit Cost 1.71 Lakhs per batch for FY 2024-25) Total Budget Rs 3.43 Lakh (Ongoing activity)]
</t>
    </r>
    <r>
      <rPr>
        <b/>
        <i/>
        <sz val="16"/>
        <rFont val="Calibri"/>
        <family val="2"/>
      </rPr>
      <t xml:space="preserve">
Grand total Rs. 33.63 Lakh</t>
    </r>
  </si>
  <si>
    <t>Requirement of Laptop Desktop</t>
  </si>
  <si>
    <t>Desktop</t>
  </si>
  <si>
    <t>Laptop</t>
  </si>
  <si>
    <t>Sl.No</t>
  </si>
  <si>
    <t>IndicatorType</t>
  </si>
  <si>
    <t>Indicator Statement</t>
  </si>
  <si>
    <t>Indicator</t>
  </si>
  <si>
    <t>Unit</t>
  </si>
  <si>
    <t>Target 2024-25</t>
  </si>
  <si>
    <t>Target 2025-26</t>
  </si>
  <si>
    <t>Present Status (As on 31.03.2023)</t>
  </si>
  <si>
    <t>Source of data</t>
  </si>
  <si>
    <t>Remarks</t>
  </si>
  <si>
    <t>Name of the Programme-National Mental Health Programme (NMHP)</t>
  </si>
  <si>
    <t>Output</t>
  </si>
  <si>
    <t>Improved coverage of mental health services</t>
  </si>
  <si>
    <t>Percentage of districts covered District Mental Health Units operationalized.</t>
  </si>
  <si>
    <t>Percentage</t>
  </si>
  <si>
    <t>District Report</t>
  </si>
  <si>
    <t>DMHU has working  at district hospital</t>
  </si>
  <si>
    <t>Percentage increase Number of persons catered through District Mental Health Units</t>
  </si>
  <si>
    <t>Number</t>
  </si>
  <si>
    <t>3194 (Indoor patient)</t>
  </si>
  <si>
    <t>3513 (Indoor patient)</t>
  </si>
  <si>
    <t>10% IPD increase from last target.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</si>
</sst>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6"/>
      <color theme="1"/>
      <name val="Calibri"/>
      <family val="2"/>
      <scheme val="minor"/>
    </font>
    <font>
      <b/>
      <sz val="16"/>
      <name val="Calibri"/>
      <family val="2"/>
    </font>
    <font>
      <sz val="16"/>
      <color rgb="FF000000"/>
      <name val="Calibri"/>
      <family val="2"/>
    </font>
    <font>
      <sz val="16"/>
      <name val="Calibri"/>
      <family val="2"/>
    </font>
    <font>
      <sz val="16"/>
      <color theme="1"/>
      <name val="Calibri"/>
      <family val="2"/>
    </font>
    <font>
      <b/>
      <sz val="16"/>
      <color theme="1"/>
      <name val="Calibri"/>
      <family val="2"/>
      <scheme val="minor"/>
    </font>
    <font>
      <i/>
      <sz val="16"/>
      <name val="Calibri"/>
      <family val="2"/>
    </font>
    <font>
      <i/>
      <sz val="16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sz val="16"/>
      <color theme="1"/>
      <name val="Cambria"/>
      <family val="1"/>
    </font>
    <font>
      <b/>
      <sz val="14"/>
      <color theme="1"/>
      <name val="Calibri"/>
      <family val="2"/>
      <scheme val="minor"/>
    </font>
    <font>
      <b/>
      <i/>
      <sz val="16"/>
      <name val="Calibri"/>
      <family val="2"/>
    </font>
    <font>
      <sz val="10"/>
      <color rgb="FF000000"/>
      <name val="Arial"/>
      <family val="2"/>
    </font>
    <font>
      <b/>
      <sz val="12"/>
      <color rgb="FF000000"/>
      <name val="Times New Roman"/>
      <family val="1"/>
    </font>
    <font>
      <sz val="13"/>
      <color rgb="FF000000"/>
      <name val="Times New Roman"/>
      <family val="1"/>
    </font>
    <font>
      <sz val="12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BE4CD"/>
        <bgColor rgb="FF000000"/>
      </patternFill>
    </fill>
    <fill>
      <patternFill patternType="solid">
        <fgColor rgb="FFF8CA9C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4" borderId="1" xfId="0" applyFont="1" applyFill="1" applyBorder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center" vertical="center"/>
    </xf>
    <xf numFmtId="0" fontId="9" fillId="0" borderId="1" xfId="0" quotePrefix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/>
    <xf numFmtId="0" fontId="15" fillId="0" borderId="0" xfId="0" applyFont="1" applyBorder="1" applyAlignment="1">
      <alignment vertical="center" wrapText="1"/>
    </xf>
    <xf numFmtId="0" fontId="0" fillId="0" borderId="0" xfId="0" applyBorder="1"/>
    <xf numFmtId="0" fontId="14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quotePrefix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8" fillId="0" borderId="0" xfId="0" applyFont="1"/>
    <xf numFmtId="0" fontId="19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9" fontId="21" fillId="0" borderId="1" xfId="0" applyNumberFormat="1" applyFont="1" applyBorder="1" applyAlignment="1">
      <alignment horizontal="center" vertical="center" wrapText="1"/>
    </xf>
    <xf numFmtId="9" fontId="2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19" fillId="7" borderId="6" xfId="0" applyFont="1" applyFill="1" applyBorder="1" applyAlignment="1">
      <alignment horizontal="center" vertical="top" wrapText="1"/>
    </xf>
    <xf numFmtId="0" fontId="19" fillId="7" borderId="7" xfId="0" applyFont="1" applyFill="1" applyBorder="1" applyAlignment="1">
      <alignment horizontal="center" vertical="top" wrapText="1"/>
    </xf>
    <xf numFmtId="0" fontId="19" fillId="7" borderId="8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view="pageBreakPreview" topLeftCell="A16" zoomScale="60" zoomScaleNormal="60" workbookViewId="0">
      <selection activeCell="G38" sqref="G38"/>
    </sheetView>
  </sheetViews>
  <sheetFormatPr defaultRowHeight="15" x14ac:dyDescent="0.25"/>
  <cols>
    <col min="1" max="1" width="14.85546875" customWidth="1"/>
    <col min="2" max="2" width="16.5703125" customWidth="1"/>
    <col min="4" max="4" width="23.5703125" customWidth="1"/>
    <col min="5" max="5" width="28.5703125" customWidth="1"/>
    <col min="6" max="6" width="35.42578125" customWidth="1"/>
    <col min="7" max="7" width="88.42578125" customWidth="1"/>
    <col min="8" max="8" width="21.140625" customWidth="1"/>
    <col min="9" max="9" width="28.42578125" customWidth="1"/>
  </cols>
  <sheetData>
    <row r="1" spans="1:10" ht="23.25" x14ac:dyDescent="0.35">
      <c r="A1" s="50" t="s">
        <v>34</v>
      </c>
      <c r="B1" s="50"/>
      <c r="C1" s="50"/>
      <c r="D1" s="50"/>
      <c r="E1" s="50"/>
      <c r="F1" s="50"/>
    </row>
    <row r="2" spans="1:10" ht="75" x14ac:dyDescent="0.3">
      <c r="A2" s="1" t="s">
        <v>20</v>
      </c>
      <c r="B2" s="1" t="s">
        <v>21</v>
      </c>
      <c r="C2" s="1" t="s">
        <v>0</v>
      </c>
      <c r="D2" s="2" t="s">
        <v>1</v>
      </c>
      <c r="E2" s="53" t="s">
        <v>15</v>
      </c>
      <c r="F2" s="53"/>
      <c r="G2" s="2" t="s">
        <v>24</v>
      </c>
      <c r="H2" s="2" t="s">
        <v>29</v>
      </c>
      <c r="I2" s="2" t="s">
        <v>28</v>
      </c>
      <c r="J2" s="3"/>
    </row>
    <row r="3" spans="1:10" ht="21" x14ac:dyDescent="0.25">
      <c r="A3" s="49" t="s">
        <v>22</v>
      </c>
      <c r="B3" s="49" t="s">
        <v>23</v>
      </c>
      <c r="C3" s="56">
        <v>97</v>
      </c>
      <c r="D3" s="56" t="s">
        <v>16</v>
      </c>
      <c r="E3" s="51" t="s">
        <v>2</v>
      </c>
      <c r="F3" s="52"/>
      <c r="G3" s="7"/>
      <c r="H3" s="14"/>
      <c r="I3" s="14"/>
    </row>
    <row r="4" spans="1:10" ht="142.5" customHeight="1" x14ac:dyDescent="0.25">
      <c r="A4" s="49"/>
      <c r="B4" s="49"/>
      <c r="C4" s="56"/>
      <c r="D4" s="56"/>
      <c r="E4" s="51" t="s">
        <v>3</v>
      </c>
      <c r="F4" s="5" t="s">
        <v>4</v>
      </c>
      <c r="G4" s="8" t="s">
        <v>104</v>
      </c>
      <c r="H4" s="15">
        <v>3195</v>
      </c>
      <c r="I4" s="17" t="s">
        <v>32</v>
      </c>
    </row>
    <row r="5" spans="1:10" ht="21" x14ac:dyDescent="0.25">
      <c r="A5" s="49"/>
      <c r="B5" s="49"/>
      <c r="C5" s="56"/>
      <c r="D5" s="56"/>
      <c r="E5" s="51"/>
      <c r="F5" s="5" t="s">
        <v>5</v>
      </c>
      <c r="G5" s="8"/>
      <c r="H5" s="14"/>
      <c r="I5" s="15"/>
    </row>
    <row r="6" spans="1:10" ht="102.6" customHeight="1" x14ac:dyDescent="0.25">
      <c r="A6" s="49"/>
      <c r="B6" s="49"/>
      <c r="C6" s="56"/>
      <c r="D6" s="56"/>
      <c r="E6" s="51" t="s">
        <v>6</v>
      </c>
      <c r="F6" s="52"/>
      <c r="G6" s="19" t="s">
        <v>68</v>
      </c>
      <c r="H6" s="15">
        <v>5.75</v>
      </c>
      <c r="I6" s="17" t="s">
        <v>32</v>
      </c>
    </row>
    <row r="7" spans="1:10" ht="63" x14ac:dyDescent="0.25">
      <c r="A7" s="49"/>
      <c r="B7" s="49"/>
      <c r="C7" s="56"/>
      <c r="D7" s="56"/>
      <c r="E7" s="51" t="s">
        <v>7</v>
      </c>
      <c r="F7" s="5" t="s">
        <v>25</v>
      </c>
      <c r="G7" s="8"/>
      <c r="H7" s="14"/>
      <c r="I7" s="15"/>
    </row>
    <row r="8" spans="1:10" ht="42" x14ac:dyDescent="0.25">
      <c r="A8" s="49"/>
      <c r="B8" s="49"/>
      <c r="C8" s="56"/>
      <c r="D8" s="56"/>
      <c r="E8" s="52"/>
      <c r="F8" s="5" t="s">
        <v>8</v>
      </c>
      <c r="G8" s="8"/>
      <c r="H8" s="14"/>
      <c r="I8" s="15"/>
    </row>
    <row r="9" spans="1:10" ht="21" x14ac:dyDescent="0.25">
      <c r="A9" s="49"/>
      <c r="B9" s="49"/>
      <c r="C9" s="56"/>
      <c r="D9" s="56"/>
      <c r="E9" s="52"/>
      <c r="F9" s="5" t="s">
        <v>9</v>
      </c>
      <c r="G9" s="8"/>
      <c r="H9" s="14"/>
      <c r="I9" s="15"/>
    </row>
    <row r="10" spans="1:10" ht="120" customHeight="1" x14ac:dyDescent="0.25">
      <c r="A10" s="49"/>
      <c r="B10" s="49"/>
      <c r="C10" s="56"/>
      <c r="D10" s="56"/>
      <c r="E10" s="51" t="s">
        <v>26</v>
      </c>
      <c r="F10" s="52"/>
      <c r="G10" s="4" t="s">
        <v>106</v>
      </c>
      <c r="H10" s="15">
        <v>270.25</v>
      </c>
      <c r="I10" s="15">
        <v>297.27</v>
      </c>
    </row>
    <row r="11" spans="1:10" ht="369.75" customHeight="1" x14ac:dyDescent="0.25">
      <c r="A11" s="49"/>
      <c r="B11" s="49"/>
      <c r="C11" s="56"/>
      <c r="D11" s="56"/>
      <c r="E11" s="51" t="s">
        <v>17</v>
      </c>
      <c r="F11" s="52"/>
      <c r="G11" s="4" t="s">
        <v>116</v>
      </c>
      <c r="H11" s="15">
        <v>33.450000000000003</v>
      </c>
      <c r="I11" s="15">
        <v>36.79</v>
      </c>
    </row>
    <row r="12" spans="1:10" ht="21" x14ac:dyDescent="0.25">
      <c r="A12" s="49"/>
      <c r="B12" s="49"/>
      <c r="C12" s="56"/>
      <c r="D12" s="56"/>
      <c r="E12" s="51" t="s">
        <v>10</v>
      </c>
      <c r="F12" s="52"/>
      <c r="G12" s="7"/>
      <c r="H12" s="15"/>
      <c r="I12" s="15"/>
    </row>
    <row r="13" spans="1:10" ht="205.5" customHeight="1" x14ac:dyDescent="0.25">
      <c r="A13" s="49"/>
      <c r="B13" s="49"/>
      <c r="C13" s="56"/>
      <c r="D13" s="56"/>
      <c r="E13" s="51" t="s">
        <v>11</v>
      </c>
      <c r="F13" s="52"/>
      <c r="G13" s="7" t="s">
        <v>30</v>
      </c>
      <c r="H13" s="15">
        <v>8.6</v>
      </c>
      <c r="I13" s="15">
        <v>9.4599999999999991</v>
      </c>
    </row>
    <row r="14" spans="1:10" ht="390" customHeight="1" x14ac:dyDescent="0.25">
      <c r="A14" s="49"/>
      <c r="B14" s="49"/>
      <c r="C14" s="56"/>
      <c r="D14" s="56"/>
      <c r="E14" s="51" t="s">
        <v>12</v>
      </c>
      <c r="F14" s="52"/>
      <c r="G14" s="20" t="s">
        <v>110</v>
      </c>
      <c r="H14" s="15">
        <v>129.44999999999999</v>
      </c>
      <c r="I14" s="15">
        <v>142.30000000000001</v>
      </c>
    </row>
    <row r="15" spans="1:10" ht="126" x14ac:dyDescent="0.25">
      <c r="A15" s="49"/>
      <c r="B15" s="49"/>
      <c r="C15" s="56"/>
      <c r="D15" s="56"/>
      <c r="E15" s="51" t="s">
        <v>13</v>
      </c>
      <c r="F15" s="52"/>
      <c r="G15" s="20" t="s">
        <v>27</v>
      </c>
      <c r="H15" s="15">
        <v>18.399999999999999</v>
      </c>
      <c r="I15" s="15">
        <v>20.239999999999998</v>
      </c>
    </row>
    <row r="16" spans="1:10" ht="134.25" customHeight="1" x14ac:dyDescent="0.25">
      <c r="A16" s="49"/>
      <c r="B16" s="49"/>
      <c r="C16" s="56"/>
      <c r="D16" s="56"/>
      <c r="E16" s="51" t="s">
        <v>14</v>
      </c>
      <c r="F16" s="52"/>
      <c r="G16" s="4" t="s">
        <v>107</v>
      </c>
      <c r="H16" s="15">
        <v>78.25</v>
      </c>
      <c r="I16" s="17" t="s">
        <v>32</v>
      </c>
    </row>
    <row r="17" spans="1:9" ht="21" x14ac:dyDescent="0.25">
      <c r="A17" s="49"/>
      <c r="B17" s="49"/>
      <c r="C17" s="57">
        <v>98</v>
      </c>
      <c r="D17" s="57" t="s">
        <v>18</v>
      </c>
      <c r="E17" s="54" t="s">
        <v>2</v>
      </c>
      <c r="F17" s="55"/>
      <c r="G17" s="9"/>
      <c r="H17" s="16"/>
      <c r="I17" s="16"/>
    </row>
    <row r="18" spans="1:9" ht="21" x14ac:dyDescent="0.25">
      <c r="A18" s="49"/>
      <c r="B18" s="49"/>
      <c r="C18" s="57"/>
      <c r="D18" s="57"/>
      <c r="E18" s="54" t="s">
        <v>3</v>
      </c>
      <c r="F18" s="6" t="s">
        <v>4</v>
      </c>
      <c r="G18" s="10"/>
      <c r="H18" s="16"/>
      <c r="I18" s="16"/>
    </row>
    <row r="19" spans="1:9" ht="21" x14ac:dyDescent="0.25">
      <c r="A19" s="49"/>
      <c r="B19" s="49"/>
      <c r="C19" s="57"/>
      <c r="D19" s="57"/>
      <c r="E19" s="54"/>
      <c r="F19" s="6" t="s">
        <v>5</v>
      </c>
      <c r="G19" s="10"/>
      <c r="H19" s="16"/>
      <c r="I19" s="16"/>
    </row>
    <row r="20" spans="1:9" ht="21" x14ac:dyDescent="0.25">
      <c r="A20" s="49"/>
      <c r="B20" s="49"/>
      <c r="C20" s="57"/>
      <c r="D20" s="57"/>
      <c r="E20" s="54" t="s">
        <v>6</v>
      </c>
      <c r="F20" s="55"/>
      <c r="G20" s="9"/>
      <c r="H20" s="16"/>
      <c r="I20" s="16"/>
    </row>
    <row r="21" spans="1:9" ht="63" x14ac:dyDescent="0.25">
      <c r="A21" s="49"/>
      <c r="B21" s="49"/>
      <c r="C21" s="57"/>
      <c r="D21" s="57"/>
      <c r="E21" s="54" t="s">
        <v>7</v>
      </c>
      <c r="F21" s="6" t="s">
        <v>25</v>
      </c>
      <c r="G21" s="10"/>
      <c r="H21" s="16"/>
      <c r="I21" s="16"/>
    </row>
    <row r="22" spans="1:9" ht="42" x14ac:dyDescent="0.25">
      <c r="A22" s="49"/>
      <c r="B22" s="49"/>
      <c r="C22" s="57"/>
      <c r="D22" s="57"/>
      <c r="E22" s="55"/>
      <c r="F22" s="6" t="s">
        <v>8</v>
      </c>
      <c r="G22" s="10"/>
      <c r="H22" s="16"/>
      <c r="I22" s="16"/>
    </row>
    <row r="23" spans="1:9" ht="21" x14ac:dyDescent="0.25">
      <c r="A23" s="49"/>
      <c r="B23" s="49"/>
      <c r="C23" s="57"/>
      <c r="D23" s="57"/>
      <c r="E23" s="55"/>
      <c r="F23" s="6" t="s">
        <v>9</v>
      </c>
      <c r="G23" s="10"/>
      <c r="H23" s="16"/>
      <c r="I23" s="16"/>
    </row>
    <row r="24" spans="1:9" ht="21" x14ac:dyDescent="0.25">
      <c r="A24" s="49"/>
      <c r="B24" s="49"/>
      <c r="C24" s="57"/>
      <c r="D24" s="57"/>
      <c r="E24" s="54" t="s">
        <v>26</v>
      </c>
      <c r="F24" s="55"/>
      <c r="G24" s="9"/>
      <c r="H24" s="16"/>
      <c r="I24" s="16"/>
    </row>
    <row r="25" spans="1:9" ht="21" x14ac:dyDescent="0.25">
      <c r="A25" s="49"/>
      <c r="B25" s="49"/>
      <c r="C25" s="57"/>
      <c r="D25" s="57"/>
      <c r="E25" s="54" t="s">
        <v>17</v>
      </c>
      <c r="F25" s="55"/>
      <c r="G25" s="9"/>
      <c r="H25" s="16"/>
      <c r="I25" s="16"/>
    </row>
    <row r="26" spans="1:9" ht="84" x14ac:dyDescent="0.25">
      <c r="A26" s="49"/>
      <c r="B26" s="49"/>
      <c r="C26" s="57"/>
      <c r="D26" s="57"/>
      <c r="E26" s="54" t="s">
        <v>10</v>
      </c>
      <c r="F26" s="55"/>
      <c r="G26" s="21" t="s">
        <v>33</v>
      </c>
      <c r="H26" s="16">
        <v>9</v>
      </c>
      <c r="I26" s="16">
        <v>9.9</v>
      </c>
    </row>
    <row r="27" spans="1:9" ht="21" x14ac:dyDescent="0.25">
      <c r="A27" s="49"/>
      <c r="B27" s="49"/>
      <c r="C27" s="57"/>
      <c r="D27" s="57"/>
      <c r="E27" s="54" t="s">
        <v>11</v>
      </c>
      <c r="F27" s="55"/>
      <c r="G27" s="9"/>
      <c r="H27" s="16"/>
      <c r="I27" s="16"/>
    </row>
    <row r="28" spans="1:9" ht="21" x14ac:dyDescent="0.25">
      <c r="A28" s="49"/>
      <c r="B28" s="49"/>
      <c r="C28" s="57"/>
      <c r="D28" s="57"/>
      <c r="E28" s="54" t="s">
        <v>12</v>
      </c>
      <c r="F28" s="55"/>
      <c r="G28" s="9"/>
      <c r="H28" s="16"/>
      <c r="I28" s="16"/>
    </row>
    <row r="29" spans="1:9" ht="21" x14ac:dyDescent="0.25">
      <c r="A29" s="49"/>
      <c r="B29" s="49"/>
      <c r="C29" s="57"/>
      <c r="D29" s="57"/>
      <c r="E29" s="54" t="s">
        <v>13</v>
      </c>
      <c r="F29" s="55"/>
      <c r="G29" s="9"/>
      <c r="H29" s="16"/>
      <c r="I29" s="16"/>
    </row>
    <row r="30" spans="1:9" ht="63" x14ac:dyDescent="0.25">
      <c r="A30" s="49"/>
      <c r="B30" s="49"/>
      <c r="C30" s="57"/>
      <c r="D30" s="57"/>
      <c r="E30" s="54" t="s">
        <v>14</v>
      </c>
      <c r="F30" s="55"/>
      <c r="G30" s="9" t="s">
        <v>31</v>
      </c>
      <c r="H30" s="16">
        <v>50</v>
      </c>
      <c r="I30" s="18" t="s">
        <v>32</v>
      </c>
    </row>
    <row r="31" spans="1:9" ht="21" x14ac:dyDescent="0.35">
      <c r="A31" s="11"/>
      <c r="B31" s="11"/>
      <c r="C31" s="11"/>
      <c r="D31" s="11"/>
      <c r="E31" s="11"/>
      <c r="F31" s="11"/>
      <c r="G31" s="13" t="s">
        <v>19</v>
      </c>
      <c r="H31" s="12">
        <f>SUM(H3:H30)</f>
        <v>3798.1499999999996</v>
      </c>
      <c r="I31" s="12">
        <f>SUM(I3:I30)</f>
        <v>515.96</v>
      </c>
    </row>
  </sheetData>
  <mergeCells count="30">
    <mergeCell ref="E25:F25"/>
    <mergeCell ref="E26:F26"/>
    <mergeCell ref="E27:F27"/>
    <mergeCell ref="E28:F28"/>
    <mergeCell ref="E29:F29"/>
    <mergeCell ref="E18:E19"/>
    <mergeCell ref="E20:F20"/>
    <mergeCell ref="E21:E23"/>
    <mergeCell ref="E24:F24"/>
    <mergeCell ref="E10:F10"/>
    <mergeCell ref="E11:F11"/>
    <mergeCell ref="E12:F12"/>
    <mergeCell ref="E13:F13"/>
    <mergeCell ref="E14:F14"/>
    <mergeCell ref="B3:B30"/>
    <mergeCell ref="A3:A30"/>
    <mergeCell ref="A1:F1"/>
    <mergeCell ref="E15:F15"/>
    <mergeCell ref="E2:F2"/>
    <mergeCell ref="E3:F3"/>
    <mergeCell ref="E4:E5"/>
    <mergeCell ref="E6:F6"/>
    <mergeCell ref="E7:E9"/>
    <mergeCell ref="E30:F30"/>
    <mergeCell ref="E16:F16"/>
    <mergeCell ref="E17:F17"/>
    <mergeCell ref="C3:C16"/>
    <mergeCell ref="D3:D16"/>
    <mergeCell ref="C17:C30"/>
    <mergeCell ref="D17:D30"/>
  </mergeCells>
  <pageMargins left="0.70866141732283472" right="0.70866141732283472" top="0.74803149606299213" bottom="0.55118110236220474" header="0.31496062992125984" footer="0.31496062992125984"/>
  <pageSetup paperSize="5" scale="60" fitToHeight="3" orientation="landscape" horizontalDpi="300" verticalDpi="300" r:id="rId1"/>
  <rowBreaks count="2" manualBreakCount="2">
    <brk id="10" max="16383" man="1"/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"/>
  <sheetViews>
    <sheetView topLeftCell="C1" workbookViewId="0">
      <selection activeCell="A2" sqref="A2:J5"/>
    </sheetView>
  </sheetViews>
  <sheetFormatPr defaultRowHeight="15" x14ac:dyDescent="0.25"/>
  <cols>
    <col min="2" max="2" width="14.5703125" bestFit="1" customWidth="1"/>
    <col min="3" max="3" width="29.42578125" customWidth="1"/>
    <col min="4" max="4" width="39.140625" customWidth="1"/>
    <col min="5" max="5" width="22.5703125" customWidth="1"/>
    <col min="8" max="8" width="25.42578125" customWidth="1"/>
    <col min="10" max="10" width="24.85546875" customWidth="1"/>
  </cols>
  <sheetData>
    <row r="1" spans="1:10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ht="31.5" x14ac:dyDescent="0.25">
      <c r="A2" s="42" t="s">
        <v>120</v>
      </c>
      <c r="B2" s="43" t="s">
        <v>121</v>
      </c>
      <c r="C2" s="42" t="s">
        <v>122</v>
      </c>
      <c r="D2" s="42" t="s">
        <v>123</v>
      </c>
      <c r="E2" s="42" t="s">
        <v>124</v>
      </c>
      <c r="F2" s="44" t="s">
        <v>125</v>
      </c>
      <c r="G2" s="44" t="s">
        <v>126</v>
      </c>
      <c r="H2" s="43" t="s">
        <v>127</v>
      </c>
      <c r="I2" s="43" t="s">
        <v>128</v>
      </c>
      <c r="J2" s="43" t="s">
        <v>129</v>
      </c>
    </row>
    <row r="3" spans="1:10" ht="15.75" x14ac:dyDescent="0.25">
      <c r="A3" s="58" t="s">
        <v>130</v>
      </c>
      <c r="B3" s="59"/>
      <c r="C3" s="59"/>
      <c r="D3" s="59"/>
      <c r="E3" s="59"/>
      <c r="F3" s="59"/>
      <c r="G3" s="59"/>
      <c r="H3" s="59"/>
      <c r="I3" s="60"/>
      <c r="J3" s="45"/>
    </row>
    <row r="4" spans="1:10" ht="49.5" x14ac:dyDescent="0.25">
      <c r="A4" s="46">
        <v>102</v>
      </c>
      <c r="B4" s="46" t="s">
        <v>131</v>
      </c>
      <c r="C4" s="46" t="s">
        <v>132</v>
      </c>
      <c r="D4" s="46" t="s">
        <v>133</v>
      </c>
      <c r="E4" s="46" t="s">
        <v>134</v>
      </c>
      <c r="F4" s="47">
        <v>1</v>
      </c>
      <c r="G4" s="48">
        <v>1</v>
      </c>
      <c r="H4" s="48">
        <v>1</v>
      </c>
      <c r="I4" s="46" t="s">
        <v>135</v>
      </c>
      <c r="J4" s="46" t="s">
        <v>136</v>
      </c>
    </row>
    <row r="5" spans="1:10" ht="49.5" x14ac:dyDescent="0.25">
      <c r="A5" s="46">
        <v>103</v>
      </c>
      <c r="B5" s="46" t="s">
        <v>131</v>
      </c>
      <c r="C5" s="46" t="s">
        <v>132</v>
      </c>
      <c r="D5" s="46" t="s">
        <v>137</v>
      </c>
      <c r="E5" s="46" t="s">
        <v>138</v>
      </c>
      <c r="F5" s="46" t="s">
        <v>139</v>
      </c>
      <c r="G5" s="46" t="s">
        <v>140</v>
      </c>
      <c r="H5" s="46">
        <v>4622</v>
      </c>
      <c r="I5" s="46" t="s">
        <v>135</v>
      </c>
      <c r="J5" s="46" t="s">
        <v>141</v>
      </c>
    </row>
  </sheetData>
  <mergeCells count="1">
    <mergeCell ref="A3:I3"/>
  </mergeCells>
  <pageMargins left="0.70866141732283472" right="0.70866141732283472" top="0.74803149606299213" bottom="0.74803149606299213" header="0.31496062992125984" footer="0.31496062992125984"/>
  <pageSetup paperSize="5" scale="8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workbookViewId="0">
      <selection activeCell="G104" sqref="A1:G104"/>
    </sheetView>
  </sheetViews>
  <sheetFormatPr defaultRowHeight="18.75" x14ac:dyDescent="0.25"/>
  <cols>
    <col min="1" max="1" width="9.140625" style="37"/>
    <col min="2" max="2" width="8.85546875" style="38" customWidth="1"/>
    <col min="3" max="3" width="38.7109375" customWidth="1"/>
    <col min="4" max="4" width="29.140625" customWidth="1"/>
    <col min="5" max="5" width="23.42578125" customWidth="1"/>
    <col min="6" max="6" width="22" customWidth="1"/>
    <col min="7" max="7" width="27.28515625" customWidth="1"/>
  </cols>
  <sheetData>
    <row r="1" spans="1:7" ht="20.25" x14ac:dyDescent="0.25">
      <c r="A1" s="36">
        <v>1</v>
      </c>
      <c r="B1" s="61" t="s">
        <v>51</v>
      </c>
      <c r="C1" s="61"/>
      <c r="D1" s="61"/>
      <c r="E1" s="61"/>
      <c r="F1" s="61"/>
      <c r="G1" s="25"/>
    </row>
    <row r="3" spans="1:7" ht="47.25" x14ac:dyDescent="0.25">
      <c r="B3" s="27" t="s">
        <v>35</v>
      </c>
      <c r="C3" s="22" t="s">
        <v>36</v>
      </c>
      <c r="D3" s="22" t="s">
        <v>53</v>
      </c>
      <c r="E3" s="22" t="s">
        <v>56</v>
      </c>
      <c r="F3" s="22" t="s">
        <v>74</v>
      </c>
    </row>
    <row r="4" spans="1:7" ht="31.5" customHeight="1" x14ac:dyDescent="0.25">
      <c r="B4" s="24">
        <v>1</v>
      </c>
      <c r="C4" s="23" t="s">
        <v>37</v>
      </c>
      <c r="D4" s="62" t="s">
        <v>54</v>
      </c>
      <c r="E4" s="62" t="s">
        <v>55</v>
      </c>
      <c r="F4" s="62" t="s">
        <v>105</v>
      </c>
    </row>
    <row r="5" spans="1:7" x14ac:dyDescent="0.25">
      <c r="B5" s="24">
        <v>2</v>
      </c>
      <c r="C5" s="23" t="s">
        <v>38</v>
      </c>
      <c r="D5" s="63"/>
      <c r="E5" s="63"/>
      <c r="F5" s="63"/>
    </row>
    <row r="6" spans="1:7" x14ac:dyDescent="0.25">
      <c r="B6" s="24">
        <v>3</v>
      </c>
      <c r="C6" s="23" t="s">
        <v>39</v>
      </c>
      <c r="D6" s="63"/>
      <c r="E6" s="63"/>
      <c r="F6" s="63"/>
    </row>
    <row r="7" spans="1:7" x14ac:dyDescent="0.25">
      <c r="B7" s="24">
        <v>4</v>
      </c>
      <c r="C7" s="23" t="s">
        <v>40</v>
      </c>
      <c r="D7" s="63"/>
      <c r="E7" s="63"/>
      <c r="F7" s="63"/>
    </row>
    <row r="8" spans="1:7" x14ac:dyDescent="0.25">
      <c r="B8" s="24">
        <v>5</v>
      </c>
      <c r="C8" s="23" t="s">
        <v>41</v>
      </c>
      <c r="D8" s="63"/>
      <c r="E8" s="63"/>
      <c r="F8" s="63"/>
    </row>
    <row r="9" spans="1:7" x14ac:dyDescent="0.25">
      <c r="B9" s="24">
        <v>6</v>
      </c>
      <c r="C9" s="23" t="s">
        <v>42</v>
      </c>
      <c r="D9" s="63"/>
      <c r="E9" s="63"/>
      <c r="F9" s="63"/>
    </row>
    <row r="10" spans="1:7" x14ac:dyDescent="0.25">
      <c r="B10" s="24">
        <v>7</v>
      </c>
      <c r="C10" s="23" t="s">
        <v>43</v>
      </c>
      <c r="D10" s="63"/>
      <c r="E10" s="63"/>
      <c r="F10" s="63"/>
    </row>
    <row r="11" spans="1:7" x14ac:dyDescent="0.25">
      <c r="B11" s="24">
        <v>8</v>
      </c>
      <c r="C11" s="23" t="s">
        <v>44</v>
      </c>
      <c r="D11" s="63"/>
      <c r="E11" s="63"/>
      <c r="F11" s="63"/>
    </row>
    <row r="12" spans="1:7" x14ac:dyDescent="0.25">
      <c r="B12" s="24" t="s">
        <v>52</v>
      </c>
      <c r="C12" s="23" t="s">
        <v>45</v>
      </c>
      <c r="D12" s="63"/>
      <c r="E12" s="63"/>
      <c r="F12" s="63"/>
    </row>
    <row r="13" spans="1:7" x14ac:dyDescent="0.25">
      <c r="B13" s="24">
        <v>9</v>
      </c>
      <c r="C13" s="23" t="s">
        <v>46</v>
      </c>
      <c r="D13" s="63"/>
      <c r="E13" s="63"/>
      <c r="F13" s="63"/>
    </row>
    <row r="14" spans="1:7" x14ac:dyDescent="0.25">
      <c r="B14" s="24">
        <v>10</v>
      </c>
      <c r="C14" s="23" t="s">
        <v>47</v>
      </c>
      <c r="D14" s="63"/>
      <c r="E14" s="63"/>
      <c r="F14" s="63"/>
    </row>
    <row r="15" spans="1:7" x14ac:dyDescent="0.25">
      <c r="B15" s="24">
        <v>11</v>
      </c>
      <c r="C15" s="23" t="s">
        <v>48</v>
      </c>
      <c r="D15" s="63"/>
      <c r="E15" s="63"/>
      <c r="F15" s="63"/>
    </row>
    <row r="16" spans="1:7" x14ac:dyDescent="0.25">
      <c r="B16" s="24">
        <v>12</v>
      </c>
      <c r="C16" s="23" t="s">
        <v>49</v>
      </c>
      <c r="D16" s="63"/>
      <c r="E16" s="63"/>
      <c r="F16" s="63"/>
    </row>
    <row r="17" spans="1:7" x14ac:dyDescent="0.25">
      <c r="B17" s="24">
        <v>13</v>
      </c>
      <c r="C17" s="23" t="s">
        <v>50</v>
      </c>
      <c r="D17" s="64"/>
      <c r="E17" s="64"/>
      <c r="F17" s="64"/>
    </row>
    <row r="20" spans="1:7" ht="20.25" customHeight="1" x14ac:dyDescent="0.25">
      <c r="A20" s="36">
        <v>2</v>
      </c>
      <c r="B20" s="61" t="s">
        <v>69</v>
      </c>
      <c r="C20" s="61"/>
      <c r="D20" s="61"/>
      <c r="E20" s="61"/>
      <c r="F20" s="61"/>
      <c r="G20" s="61"/>
    </row>
    <row r="22" spans="1:7" ht="31.5" x14ac:dyDescent="0.25">
      <c r="B22" s="27" t="s">
        <v>35</v>
      </c>
      <c r="C22" s="22" t="s">
        <v>57</v>
      </c>
      <c r="D22" s="27" t="s">
        <v>59</v>
      </c>
      <c r="E22" s="27" t="s">
        <v>64</v>
      </c>
      <c r="F22" s="27" t="s">
        <v>66</v>
      </c>
      <c r="G22" s="27" t="s">
        <v>74</v>
      </c>
    </row>
    <row r="23" spans="1:7" ht="15.75" customHeight="1" x14ac:dyDescent="0.25">
      <c r="B23" s="24">
        <v>1</v>
      </c>
      <c r="C23" s="23" t="s">
        <v>58</v>
      </c>
      <c r="D23" s="24" t="s">
        <v>61</v>
      </c>
      <c r="E23" s="24" t="s">
        <v>63</v>
      </c>
      <c r="F23" s="24">
        <v>23</v>
      </c>
      <c r="G23" s="24">
        <v>115000</v>
      </c>
    </row>
    <row r="24" spans="1:7" x14ac:dyDescent="0.25">
      <c r="B24" s="24">
        <v>2</v>
      </c>
      <c r="C24" s="23" t="s">
        <v>60</v>
      </c>
      <c r="D24" s="24" t="s">
        <v>62</v>
      </c>
      <c r="E24" s="24" t="s">
        <v>63</v>
      </c>
      <c r="F24" s="24">
        <v>23</v>
      </c>
      <c r="G24" s="24">
        <v>115000</v>
      </c>
    </row>
    <row r="25" spans="1:7" x14ac:dyDescent="0.25">
      <c r="B25" s="24">
        <v>3</v>
      </c>
      <c r="C25" s="23" t="s">
        <v>67</v>
      </c>
      <c r="D25" s="24" t="s">
        <v>61</v>
      </c>
      <c r="E25" s="24" t="s">
        <v>65</v>
      </c>
      <c r="F25" s="24">
        <v>23</v>
      </c>
      <c r="G25" s="24">
        <v>345000</v>
      </c>
    </row>
    <row r="26" spans="1:7" x14ac:dyDescent="0.25">
      <c r="F26" s="27" t="s">
        <v>19</v>
      </c>
      <c r="G26" s="27">
        <f>SUM(G23:G25)</f>
        <v>575000</v>
      </c>
    </row>
    <row r="29" spans="1:7" ht="20.25" customHeight="1" x14ac:dyDescent="0.25">
      <c r="A29" s="36">
        <v>3</v>
      </c>
      <c r="B29" s="61" t="s">
        <v>73</v>
      </c>
      <c r="C29" s="61"/>
      <c r="D29" s="61"/>
      <c r="E29" s="61"/>
      <c r="F29" s="29"/>
      <c r="G29" s="29"/>
    </row>
    <row r="31" spans="1:7" ht="31.5" x14ac:dyDescent="0.25">
      <c r="B31" s="27" t="s">
        <v>35</v>
      </c>
      <c r="C31" s="22" t="s">
        <v>57</v>
      </c>
      <c r="D31" s="22" t="s">
        <v>72</v>
      </c>
      <c r="E31" s="22" t="s">
        <v>74</v>
      </c>
      <c r="F31" s="25"/>
    </row>
    <row r="32" spans="1:7" x14ac:dyDescent="0.25">
      <c r="B32" s="24">
        <v>1</v>
      </c>
      <c r="C32" s="23" t="s">
        <v>70</v>
      </c>
      <c r="D32" s="24">
        <v>8</v>
      </c>
      <c r="E32" s="24">
        <v>16</v>
      </c>
      <c r="F32" s="26"/>
    </row>
    <row r="33" spans="1:6" x14ac:dyDescent="0.25">
      <c r="B33" s="24">
        <v>2</v>
      </c>
      <c r="C33" s="23" t="s">
        <v>75</v>
      </c>
      <c r="D33" s="24">
        <v>1.5</v>
      </c>
      <c r="E33" s="24">
        <v>3.45</v>
      </c>
      <c r="F33" s="26"/>
    </row>
    <row r="34" spans="1:6" ht="31.5" x14ac:dyDescent="0.25">
      <c r="B34" s="24">
        <v>3</v>
      </c>
      <c r="C34" s="23" t="s">
        <v>71</v>
      </c>
      <c r="D34" s="24">
        <v>11</v>
      </c>
      <c r="E34" s="24">
        <v>22</v>
      </c>
      <c r="F34" s="26"/>
    </row>
    <row r="35" spans="1:6" ht="47.25" x14ac:dyDescent="0.25">
      <c r="B35" s="24">
        <v>4</v>
      </c>
      <c r="C35" s="23" t="s">
        <v>108</v>
      </c>
      <c r="D35" s="24">
        <v>50</v>
      </c>
      <c r="E35" s="24">
        <v>50</v>
      </c>
      <c r="F35" s="26"/>
    </row>
    <row r="36" spans="1:6" x14ac:dyDescent="0.25">
      <c r="B36" s="24">
        <v>5</v>
      </c>
      <c r="C36" s="23" t="s">
        <v>109</v>
      </c>
      <c r="D36" s="24">
        <v>15</v>
      </c>
      <c r="E36" s="24">
        <v>15</v>
      </c>
      <c r="F36" s="26"/>
    </row>
    <row r="37" spans="1:6" x14ac:dyDescent="0.25">
      <c r="B37" s="39"/>
      <c r="C37" s="28"/>
      <c r="D37" s="31" t="s">
        <v>19</v>
      </c>
      <c r="E37" s="31">
        <f>SUM(E32:E36)</f>
        <v>106.45</v>
      </c>
      <c r="F37" s="26"/>
    </row>
    <row r="38" spans="1:6" x14ac:dyDescent="0.25">
      <c r="B38" s="40"/>
      <c r="C38" s="30"/>
      <c r="D38" s="35"/>
      <c r="E38" s="35"/>
      <c r="F38" s="26"/>
    </row>
    <row r="40" spans="1:6" ht="20.25" customHeight="1" x14ac:dyDescent="0.25">
      <c r="A40" s="36">
        <v>4</v>
      </c>
      <c r="B40" s="61" t="s">
        <v>76</v>
      </c>
      <c r="C40" s="61"/>
      <c r="D40" s="61"/>
      <c r="E40" s="61"/>
      <c r="F40" s="61"/>
    </row>
    <row r="42" spans="1:6" ht="47.25" x14ac:dyDescent="0.25">
      <c r="B42" s="27" t="s">
        <v>35</v>
      </c>
      <c r="C42" s="22" t="s">
        <v>57</v>
      </c>
      <c r="D42" s="22" t="s">
        <v>80</v>
      </c>
      <c r="E42" s="22" t="s">
        <v>81</v>
      </c>
      <c r="F42" s="22" t="s">
        <v>74</v>
      </c>
    </row>
    <row r="43" spans="1:6" x14ac:dyDescent="0.25">
      <c r="B43" s="24">
        <v>1</v>
      </c>
      <c r="C43" s="23" t="s">
        <v>77</v>
      </c>
      <c r="D43" s="24">
        <v>23</v>
      </c>
      <c r="E43" s="24">
        <v>23000</v>
      </c>
      <c r="F43" s="32">
        <f>D43*E43</f>
        <v>529000</v>
      </c>
    </row>
    <row r="44" spans="1:6" ht="63" x14ac:dyDescent="0.25">
      <c r="B44" s="24">
        <v>2</v>
      </c>
      <c r="C44" s="23" t="s">
        <v>82</v>
      </c>
      <c r="D44" s="24">
        <v>23</v>
      </c>
      <c r="E44" s="24">
        <v>52000</v>
      </c>
      <c r="F44" s="32">
        <f t="shared" ref="F44:F46" si="0">D44*E44</f>
        <v>1196000</v>
      </c>
    </row>
    <row r="45" spans="1:6" x14ac:dyDescent="0.25">
      <c r="B45" s="24">
        <v>3</v>
      </c>
      <c r="C45" s="23" t="s">
        <v>78</v>
      </c>
      <c r="D45" s="24">
        <v>23</v>
      </c>
      <c r="E45" s="24">
        <v>15000</v>
      </c>
      <c r="F45" s="32">
        <f t="shared" si="0"/>
        <v>345000</v>
      </c>
    </row>
    <row r="46" spans="1:6" x14ac:dyDescent="0.25">
      <c r="B46" s="24">
        <v>4</v>
      </c>
      <c r="C46" s="23" t="s">
        <v>79</v>
      </c>
      <c r="D46" s="24">
        <v>23</v>
      </c>
      <c r="E46" s="24">
        <v>10000</v>
      </c>
      <c r="F46" s="32">
        <f t="shared" si="0"/>
        <v>230000</v>
      </c>
    </row>
    <row r="47" spans="1:6" x14ac:dyDescent="0.25">
      <c r="C47" s="23"/>
      <c r="D47" s="31" t="s">
        <v>19</v>
      </c>
      <c r="E47" s="31">
        <f>SUM(E43:E46)</f>
        <v>100000</v>
      </c>
      <c r="F47" s="31">
        <f>SUM(F43:F46)</f>
        <v>2300000</v>
      </c>
    </row>
    <row r="48" spans="1:6" x14ac:dyDescent="0.25">
      <c r="C48" s="34"/>
      <c r="D48" s="35"/>
      <c r="E48" s="35"/>
      <c r="F48" s="35"/>
    </row>
    <row r="50" spans="1:6" ht="20.25" x14ac:dyDescent="0.25">
      <c r="A50" s="36">
        <v>5</v>
      </c>
      <c r="B50" s="61" t="s">
        <v>90</v>
      </c>
      <c r="C50" s="61"/>
      <c r="D50" s="61"/>
      <c r="E50" s="61"/>
      <c r="F50" s="61"/>
    </row>
    <row r="52" spans="1:6" ht="47.25" x14ac:dyDescent="0.25">
      <c r="B52" s="27" t="s">
        <v>35</v>
      </c>
      <c r="C52" s="22" t="s">
        <v>57</v>
      </c>
      <c r="D52" s="22" t="s">
        <v>80</v>
      </c>
      <c r="E52" s="22" t="s">
        <v>81</v>
      </c>
      <c r="F52" s="22" t="s">
        <v>74</v>
      </c>
    </row>
    <row r="53" spans="1:6" ht="65.25" customHeight="1" x14ac:dyDescent="0.25">
      <c r="B53" s="24">
        <v>1</v>
      </c>
      <c r="C53" s="23" t="s">
        <v>89</v>
      </c>
      <c r="D53" s="24">
        <v>23</v>
      </c>
      <c r="E53" s="24">
        <v>80000</v>
      </c>
      <c r="F53" s="32">
        <f>D53*E53</f>
        <v>1840000</v>
      </c>
    </row>
    <row r="54" spans="1:6" x14ac:dyDescent="0.25">
      <c r="D54" s="31" t="s">
        <v>19</v>
      </c>
      <c r="E54" s="31">
        <f>SUM(E50:E53)</f>
        <v>80000</v>
      </c>
      <c r="F54" s="31">
        <f>SUM(F50:F53)</f>
        <v>1840000</v>
      </c>
    </row>
    <row r="57" spans="1:6" ht="20.25" x14ac:dyDescent="0.25">
      <c r="A57" s="36">
        <v>6</v>
      </c>
      <c r="B57" s="61" t="s">
        <v>84</v>
      </c>
      <c r="C57" s="61"/>
      <c r="D57" s="61"/>
      <c r="E57" s="61"/>
    </row>
    <row r="59" spans="1:6" x14ac:dyDescent="0.25">
      <c r="B59" s="27" t="s">
        <v>35</v>
      </c>
      <c r="C59" s="22" t="s">
        <v>57</v>
      </c>
      <c r="D59" s="22" t="s">
        <v>81</v>
      </c>
      <c r="E59" s="22" t="s">
        <v>80</v>
      </c>
    </row>
    <row r="60" spans="1:6" ht="63" x14ac:dyDescent="0.25">
      <c r="B60" s="24">
        <v>1</v>
      </c>
      <c r="C60" s="23" t="s">
        <v>10</v>
      </c>
      <c r="D60" s="23" t="s">
        <v>86</v>
      </c>
      <c r="E60" s="24" t="s">
        <v>87</v>
      </c>
    </row>
    <row r="61" spans="1:6" ht="45" customHeight="1" x14ac:dyDescent="0.25">
      <c r="B61" s="24">
        <v>2</v>
      </c>
      <c r="C61" s="23" t="s">
        <v>14</v>
      </c>
      <c r="D61" s="33" t="s">
        <v>85</v>
      </c>
      <c r="E61" s="24" t="s">
        <v>83</v>
      </c>
    </row>
    <row r="62" spans="1:6" x14ac:dyDescent="0.25">
      <c r="B62" s="24"/>
      <c r="C62" s="23"/>
      <c r="D62" s="23" t="s">
        <v>19</v>
      </c>
      <c r="E62" s="24" t="s">
        <v>88</v>
      </c>
    </row>
    <row r="65" spans="1:6" ht="20.25" customHeight="1" x14ac:dyDescent="0.25">
      <c r="A65" s="36">
        <v>7</v>
      </c>
      <c r="B65" s="61" t="s">
        <v>111</v>
      </c>
      <c r="C65" s="61"/>
      <c r="D65" s="61"/>
      <c r="E65" s="61"/>
      <c r="F65" s="61"/>
    </row>
    <row r="67" spans="1:6" ht="20.25" x14ac:dyDescent="0.25">
      <c r="B67" s="61" t="s">
        <v>112</v>
      </c>
      <c r="C67" s="61"/>
      <c r="D67" s="61"/>
      <c r="E67" s="61"/>
      <c r="F67" s="61"/>
    </row>
    <row r="69" spans="1:6" x14ac:dyDescent="0.25">
      <c r="B69" s="27" t="s">
        <v>96</v>
      </c>
      <c r="C69" s="22" t="s">
        <v>97</v>
      </c>
      <c r="D69" s="27" t="s">
        <v>98</v>
      </c>
      <c r="E69" s="27" t="s">
        <v>99</v>
      </c>
      <c r="F69" s="27" t="s">
        <v>100</v>
      </c>
    </row>
    <row r="70" spans="1:6" x14ac:dyDescent="0.25">
      <c r="B70" s="24">
        <v>1</v>
      </c>
      <c r="C70" s="23" t="s">
        <v>102</v>
      </c>
      <c r="D70" s="24">
        <v>5</v>
      </c>
      <c r="E70" s="24">
        <v>32000</v>
      </c>
      <c r="F70" s="24">
        <f>E70*D70</f>
        <v>160000</v>
      </c>
    </row>
    <row r="71" spans="1:6" x14ac:dyDescent="0.25">
      <c r="B71" s="24">
        <v>2</v>
      </c>
      <c r="C71" s="23" t="s">
        <v>91</v>
      </c>
      <c r="D71" s="24">
        <v>100</v>
      </c>
      <c r="E71" s="24">
        <v>1500</v>
      </c>
      <c r="F71" s="24">
        <f>E71*D71</f>
        <v>150000</v>
      </c>
    </row>
    <row r="72" spans="1:6" x14ac:dyDescent="0.25">
      <c r="B72" s="24">
        <v>3</v>
      </c>
      <c r="C72" s="23" t="s">
        <v>92</v>
      </c>
      <c r="D72" s="24">
        <v>100</v>
      </c>
      <c r="E72" s="24">
        <v>1300</v>
      </c>
      <c r="F72" s="24">
        <f t="shared" ref="F72:F73" si="1">E72*D72</f>
        <v>130000</v>
      </c>
    </row>
    <row r="73" spans="1:6" x14ac:dyDescent="0.25">
      <c r="B73" s="24">
        <v>4</v>
      </c>
      <c r="C73" s="23" t="s">
        <v>103</v>
      </c>
      <c r="D73" s="24">
        <v>5</v>
      </c>
      <c r="E73" s="24">
        <v>10000</v>
      </c>
      <c r="F73" s="24">
        <f t="shared" si="1"/>
        <v>50000</v>
      </c>
    </row>
    <row r="74" spans="1:6" x14ac:dyDescent="0.25">
      <c r="B74" s="24">
        <v>5</v>
      </c>
      <c r="C74" s="23" t="s">
        <v>94</v>
      </c>
      <c r="D74" s="24" t="s">
        <v>95</v>
      </c>
      <c r="E74" s="24">
        <v>10000</v>
      </c>
      <c r="F74" s="24">
        <f>E74</f>
        <v>10000</v>
      </c>
    </row>
    <row r="75" spans="1:6" x14ac:dyDescent="0.25">
      <c r="B75" s="24"/>
      <c r="C75" s="22" t="s">
        <v>101</v>
      </c>
      <c r="D75" s="27">
        <f>SUM(D71:D74)</f>
        <v>205</v>
      </c>
      <c r="E75" s="27">
        <f>SUM(E71:E74)</f>
        <v>22800</v>
      </c>
      <c r="F75" s="27">
        <f>SUM(F70:F74)</f>
        <v>500000</v>
      </c>
    </row>
    <row r="77" spans="1:6" ht="20.25" x14ac:dyDescent="0.25">
      <c r="B77" s="61" t="s">
        <v>115</v>
      </c>
      <c r="C77" s="61"/>
      <c r="D77" s="61"/>
      <c r="E77" s="61"/>
      <c r="F77" s="61"/>
    </row>
    <row r="79" spans="1:6" x14ac:dyDescent="0.25">
      <c r="B79" s="27" t="s">
        <v>96</v>
      </c>
      <c r="C79" s="27" t="s">
        <v>97</v>
      </c>
      <c r="D79" s="27" t="s">
        <v>98</v>
      </c>
      <c r="E79" s="27" t="s">
        <v>99</v>
      </c>
      <c r="F79" s="27" t="s">
        <v>100</v>
      </c>
    </row>
    <row r="80" spans="1:6" x14ac:dyDescent="0.25">
      <c r="B80" s="24">
        <v>1</v>
      </c>
      <c r="C80" s="23" t="s">
        <v>113</v>
      </c>
      <c r="D80" s="24">
        <v>50</v>
      </c>
      <c r="E80" s="24">
        <v>1000</v>
      </c>
      <c r="F80" s="24">
        <f>E80*D80</f>
        <v>50000</v>
      </c>
    </row>
    <row r="81" spans="2:6" x14ac:dyDescent="0.25">
      <c r="B81" s="24">
        <v>2</v>
      </c>
      <c r="C81" s="23" t="s">
        <v>91</v>
      </c>
      <c r="D81" s="24">
        <v>50</v>
      </c>
      <c r="E81" s="24">
        <v>1500</v>
      </c>
      <c r="F81" s="24">
        <f>E81*D81</f>
        <v>75000</v>
      </c>
    </row>
    <row r="82" spans="2:6" x14ac:dyDescent="0.25">
      <c r="B82" s="24">
        <v>3</v>
      </c>
      <c r="C82" s="23" t="s">
        <v>92</v>
      </c>
      <c r="D82" s="24">
        <v>50</v>
      </c>
      <c r="E82" s="24">
        <v>1300</v>
      </c>
      <c r="F82" s="24">
        <f t="shared" ref="F82:F83" si="2">E82*D82</f>
        <v>65000</v>
      </c>
    </row>
    <row r="83" spans="2:6" x14ac:dyDescent="0.25">
      <c r="B83" s="24">
        <v>4</v>
      </c>
      <c r="C83" s="23" t="s">
        <v>93</v>
      </c>
      <c r="D83" s="24">
        <v>2</v>
      </c>
      <c r="E83" s="24">
        <v>5000</v>
      </c>
      <c r="F83" s="24">
        <f t="shared" si="2"/>
        <v>10000</v>
      </c>
    </row>
    <row r="84" spans="2:6" x14ac:dyDescent="0.25">
      <c r="B84" s="24">
        <v>5</v>
      </c>
      <c r="C84" s="23" t="s">
        <v>94</v>
      </c>
      <c r="D84" s="24" t="s">
        <v>95</v>
      </c>
      <c r="E84" s="24">
        <v>2000</v>
      </c>
      <c r="F84" s="24">
        <f>E84</f>
        <v>2000</v>
      </c>
    </row>
    <row r="85" spans="2:6" x14ac:dyDescent="0.25">
      <c r="B85" s="27"/>
      <c r="C85" s="22" t="s">
        <v>101</v>
      </c>
      <c r="D85" s="27">
        <v>50</v>
      </c>
      <c r="E85" s="27">
        <f>SUM(E80:E83)</f>
        <v>8800</v>
      </c>
      <c r="F85" s="27">
        <f>SUM(F80:F84)</f>
        <v>202000</v>
      </c>
    </row>
    <row r="87" spans="2:6" ht="20.25" x14ac:dyDescent="0.25">
      <c r="B87" s="61" t="s">
        <v>114</v>
      </c>
      <c r="C87" s="61"/>
      <c r="D87" s="61"/>
      <c r="E87" s="61"/>
      <c r="F87" s="61"/>
    </row>
    <row r="89" spans="2:6" x14ac:dyDescent="0.25">
      <c r="B89" s="27" t="s">
        <v>96</v>
      </c>
      <c r="C89" s="27" t="s">
        <v>97</v>
      </c>
      <c r="D89" s="27" t="s">
        <v>98</v>
      </c>
      <c r="E89" s="27" t="s">
        <v>99</v>
      </c>
      <c r="F89" s="27" t="s">
        <v>100</v>
      </c>
    </row>
    <row r="90" spans="2:6" x14ac:dyDescent="0.25">
      <c r="B90" s="24">
        <v>1</v>
      </c>
      <c r="C90" s="23" t="s">
        <v>113</v>
      </c>
      <c r="D90" s="24">
        <v>92</v>
      </c>
      <c r="E90" s="24">
        <v>1000</v>
      </c>
      <c r="F90" s="24">
        <f>E90*D90</f>
        <v>92000</v>
      </c>
    </row>
    <row r="91" spans="2:6" x14ac:dyDescent="0.25">
      <c r="B91" s="24">
        <v>2</v>
      </c>
      <c r="C91" s="23" t="s">
        <v>91</v>
      </c>
      <c r="D91" s="24">
        <v>92</v>
      </c>
      <c r="E91" s="24">
        <v>1300</v>
      </c>
      <c r="F91" s="24">
        <f>E91*D91</f>
        <v>119600</v>
      </c>
    </row>
    <row r="92" spans="2:6" x14ac:dyDescent="0.25">
      <c r="B92" s="24">
        <v>3</v>
      </c>
      <c r="C92" s="23" t="s">
        <v>92</v>
      </c>
      <c r="D92" s="24">
        <v>92</v>
      </c>
      <c r="E92" s="24">
        <v>1300</v>
      </c>
      <c r="F92" s="24">
        <f t="shared" ref="F92:F93" si="3">E92*D92</f>
        <v>119600</v>
      </c>
    </row>
    <row r="93" spans="2:6" x14ac:dyDescent="0.25">
      <c r="B93" s="24">
        <v>4</v>
      </c>
      <c r="C93" s="23" t="s">
        <v>93</v>
      </c>
      <c r="D93" s="24">
        <v>2</v>
      </c>
      <c r="E93" s="24">
        <v>5000</v>
      </c>
      <c r="F93" s="24">
        <f t="shared" si="3"/>
        <v>10000</v>
      </c>
    </row>
    <row r="94" spans="2:6" x14ac:dyDescent="0.25">
      <c r="B94" s="24">
        <v>5</v>
      </c>
      <c r="C94" s="23" t="s">
        <v>94</v>
      </c>
      <c r="D94" s="24" t="s">
        <v>95</v>
      </c>
      <c r="E94" s="24">
        <v>2000</v>
      </c>
      <c r="F94" s="24">
        <f>E94</f>
        <v>2000</v>
      </c>
    </row>
    <row r="95" spans="2:6" x14ac:dyDescent="0.25">
      <c r="B95" s="27"/>
      <c r="C95" s="22" t="s">
        <v>101</v>
      </c>
      <c r="D95" s="27">
        <v>92</v>
      </c>
      <c r="E95" s="27">
        <f>SUM(E90:E93)</f>
        <v>8600</v>
      </c>
      <c r="F95" s="27">
        <f>SUM(F90:F94)</f>
        <v>343200</v>
      </c>
    </row>
    <row r="98" spans="1:6" ht="20.25" x14ac:dyDescent="0.25">
      <c r="A98" s="36">
        <v>8</v>
      </c>
      <c r="B98" s="61" t="s">
        <v>117</v>
      </c>
      <c r="C98" s="61"/>
      <c r="D98" s="61"/>
      <c r="E98" s="61"/>
      <c r="F98" s="61"/>
    </row>
    <row r="100" spans="1:6" x14ac:dyDescent="0.25">
      <c r="B100" s="27" t="s">
        <v>96</v>
      </c>
      <c r="C100" s="22" t="s">
        <v>97</v>
      </c>
      <c r="D100" s="27" t="s">
        <v>98</v>
      </c>
      <c r="E100" s="27" t="s">
        <v>99</v>
      </c>
      <c r="F100" s="27" t="s">
        <v>100</v>
      </c>
    </row>
    <row r="101" spans="1:6" x14ac:dyDescent="0.25">
      <c r="B101" s="24">
        <v>1</v>
      </c>
      <c r="C101" s="23" t="s">
        <v>118</v>
      </c>
      <c r="D101" s="24">
        <v>55</v>
      </c>
      <c r="E101" s="24">
        <v>70000</v>
      </c>
      <c r="F101" s="24">
        <f>E101*D101</f>
        <v>3850000</v>
      </c>
    </row>
    <row r="102" spans="1:6" x14ac:dyDescent="0.25">
      <c r="B102" s="24">
        <v>2</v>
      </c>
      <c r="C102" s="23" t="s">
        <v>119</v>
      </c>
      <c r="D102" s="24">
        <v>53</v>
      </c>
      <c r="E102" s="24">
        <v>75000</v>
      </c>
      <c r="F102" s="24">
        <f>E102*D102</f>
        <v>3975000</v>
      </c>
    </row>
    <row r="103" spans="1:6" x14ac:dyDescent="0.25">
      <c r="B103" s="24"/>
      <c r="C103" s="23"/>
      <c r="D103" s="24"/>
      <c r="E103" s="27" t="s">
        <v>19</v>
      </c>
      <c r="F103" s="27">
        <f>SUM(F101:F102)</f>
        <v>7825000</v>
      </c>
    </row>
  </sheetData>
  <mergeCells count="14">
    <mergeCell ref="B67:F67"/>
    <mergeCell ref="B77:F77"/>
    <mergeCell ref="B87:F87"/>
    <mergeCell ref="B98:F98"/>
    <mergeCell ref="B1:F1"/>
    <mergeCell ref="B57:E57"/>
    <mergeCell ref="B50:F50"/>
    <mergeCell ref="B65:F65"/>
    <mergeCell ref="B40:F40"/>
    <mergeCell ref="B20:G20"/>
    <mergeCell ref="B29:E29"/>
    <mergeCell ref="D4:D17"/>
    <mergeCell ref="F4:F17"/>
    <mergeCell ref="E4:E17"/>
  </mergeCells>
  <pageMargins left="0.70866141732283472" right="0.70866141732283472" top="0.74803149606299213" bottom="0.74803149606299213" header="0.31496062992125984" footer="0.31496062992125984"/>
  <pageSetup paperSize="5" scale="56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Final PIP </vt:lpstr>
      <vt:lpstr>Indicators </vt:lpstr>
      <vt:lpstr>Breaking calculation</vt:lpstr>
      <vt:lpstr>'Final PIP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PIP</cp:lastModifiedBy>
  <cp:lastPrinted>2023-10-18T13:13:37Z</cp:lastPrinted>
  <dcterms:created xsi:type="dcterms:W3CDTF">2023-10-13T18:05:55Z</dcterms:created>
  <dcterms:modified xsi:type="dcterms:W3CDTF">2023-10-20T04:48:55Z</dcterms:modified>
</cp:coreProperties>
</file>